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October-23\Sabra Tours\"/>
    </mc:Choice>
  </mc:AlternateContent>
  <bookViews>
    <workbookView xWindow="0" yWindow="0" windowWidth="22992" windowHeight="7644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Sheet1!$A$1:$Y$1</definedName>
  </definedNames>
  <calcPr calcId="162913"/>
</workbook>
</file>

<file path=xl/calcChain.xml><?xml version="1.0" encoding="utf-8"?>
<calcChain xmlns="http://schemas.openxmlformats.org/spreadsheetml/2006/main">
  <c r="P42" i="1" l="1"/>
  <c r="P43" i="1"/>
  <c r="P44" i="1"/>
  <c r="O45" i="1"/>
  <c r="P45" i="1"/>
  <c r="P46" i="1"/>
  <c r="P47" i="1"/>
  <c r="O48" i="1"/>
  <c r="P48" i="1"/>
  <c r="U48" i="1" s="1"/>
  <c r="O49" i="1"/>
  <c r="P49" i="1"/>
  <c r="O31" i="1"/>
  <c r="U31" i="1" s="1"/>
  <c r="O36" i="1"/>
  <c r="U36" i="1" s="1"/>
  <c r="O29" i="1"/>
  <c r="U29" i="1" s="1"/>
  <c r="O26" i="1"/>
  <c r="U26" i="1" s="1"/>
  <c r="O14" i="1"/>
  <c r="U14" i="1" s="1"/>
  <c r="O13" i="1"/>
  <c r="U13" i="1" s="1"/>
  <c r="O9" i="1"/>
  <c r="U9" i="1" s="1"/>
  <c r="O3" i="1"/>
  <c r="U3" i="1" s="1"/>
  <c r="O33" i="1"/>
</calcChain>
</file>

<file path=xl/sharedStrings.xml><?xml version="1.0" encoding="utf-8"?>
<sst xmlns="http://schemas.openxmlformats.org/spreadsheetml/2006/main" count="487" uniqueCount="228">
  <si>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</si>
  <si>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</si>
  <si>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</si>
  <si>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</si>
  <si>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</si>
  <si>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</si>
  <si>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</si>
  <si>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</si>
  <si>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</si>
  <si>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</si>
  <si>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</si>
  <si>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</si>
  <si>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</si>
  <si>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</si>
  <si>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</si>
  <si>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</si>
  <si>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</si>
  <si>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</si>
  <si>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</si>
  <si>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</si>
  <si>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</si>
  <si>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</si>
  <si>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</si>
  <si>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DR/GOA/23-24/31000256</t>
  </si>
  <si>
    <t>CGOA24/031000171</t>
  </si>
  <si>
    <t>NOVARTIS HEALTHCARE PRIVATE LIMITED</t>
  </si>
  <si>
    <t>SABRA TOURS &amp; TRAVELS</t>
  </si>
  <si>
    <t>VISHAL R  KULKARNI</t>
  </si>
  <si>
    <t>G/G : 8/80</t>
  </si>
  <si>
    <t>GA03V0122</t>
  </si>
  <si>
    <t>AYAS (SABRA TOURS)</t>
  </si>
  <si>
    <t>DR/GOA/23-24/31000257</t>
  </si>
  <si>
    <t>CGOA24/031000164</t>
  </si>
  <si>
    <t>ASK WEALTH ADVISORS PVT LTD</t>
  </si>
  <si>
    <t>Mr Shantanu Sahai</t>
  </si>
  <si>
    <t>GA03AH3903</t>
  </si>
  <si>
    <t>Delip(SUBRA TRAVEL )</t>
  </si>
  <si>
    <t>DR/GOA/23-24/31000258</t>
  </si>
  <si>
    <t>CGOA24/031000170</t>
  </si>
  <si>
    <t>Dilip(SABRA TRAVEL ) : +</t>
  </si>
  <si>
    <t>DR/GOA/23-24/31000265</t>
  </si>
  <si>
    <t>CGOA24/031000186</t>
  </si>
  <si>
    <t>CREDIT CARDS - WALK IN CLIENTS</t>
  </si>
  <si>
    <t>Sukumar Bhingarde</t>
  </si>
  <si>
    <t>GA07T0463</t>
  </si>
  <si>
    <t>SADAM (SABRA Tours)</t>
  </si>
  <si>
    <t>DR/GOA/23-24/31000268</t>
  </si>
  <si>
    <t>CGOA24/031000185</t>
  </si>
  <si>
    <t>ORACLE INDIA PRIVATE LIMITED</t>
  </si>
  <si>
    <t>SHAILESH  SINGLA</t>
  </si>
  <si>
    <t>GA03AH7410</t>
  </si>
  <si>
    <t>Ismail (SABRA TRAVELS )</t>
  </si>
  <si>
    <t>DR/GOA/23-24/31000270</t>
  </si>
  <si>
    <t>CGOA24/031000166</t>
  </si>
  <si>
    <t>Marsh India Insurance brokers pvt ltd</t>
  </si>
  <si>
    <t>Mr SIDDHARTH POKHARNA</t>
  </si>
  <si>
    <t>GA03W2200</t>
  </si>
  <si>
    <t>Irshad(SABRA TRAVEL)</t>
  </si>
  <si>
    <t>DR/GOA/23-24/31000272</t>
  </si>
  <si>
    <t>CGOA24/031000188</t>
  </si>
  <si>
    <t>GA07F6553</t>
  </si>
  <si>
    <t>Raju  (SABRA T &amp; t)</t>
  </si>
  <si>
    <t>DR/GOA/23-24/31000271</t>
  </si>
  <si>
    <t>CGOA24/031000167</t>
  </si>
  <si>
    <t>DR/GOA/23-24/31000273</t>
  </si>
  <si>
    <t>CGOA24/031000187</t>
  </si>
  <si>
    <t>Raju (SABRA T &amp; t)</t>
  </si>
  <si>
    <t>DR/GOA/23-24/31000275</t>
  </si>
  <si>
    <t>CGOA24/031000168</t>
  </si>
  <si>
    <t>CASPIAN IMPACT INVESTMENT ADVISER PRIVATE LIMITED</t>
  </si>
  <si>
    <t>Emmanuel Murray</t>
  </si>
  <si>
    <t>GA03AH7664</t>
  </si>
  <si>
    <t>Sadik (SABRA)</t>
  </si>
  <si>
    <t>DR/GOA/23-24/31000280</t>
  </si>
  <si>
    <t>CGOA24/031000169</t>
  </si>
  <si>
    <t>EVERSUB INDIA PRIVATE LIMITED</t>
  </si>
  <si>
    <t>Radhesh Tailor</t>
  </si>
  <si>
    <t>AYAZ</t>
  </si>
  <si>
    <t>DR/GOA/23-24/31000277</t>
  </si>
  <si>
    <t>CGOA24/031000174</t>
  </si>
  <si>
    <t>GUNNEBO INDIA PVT LTD</t>
  </si>
  <si>
    <t>Mr. Sudheer Duppala</t>
  </si>
  <si>
    <t>GA03AH1550</t>
  </si>
  <si>
    <t>Irshad(SABRA)</t>
  </si>
  <si>
    <t>DR/GOA/23-24/31000278</t>
  </si>
  <si>
    <t>CGOA24/031000173</t>
  </si>
  <si>
    <t>Azim(SABRA)</t>
  </si>
  <si>
    <t>DR/GOA/23-24/31000276</t>
  </si>
  <si>
    <t>CGOA24/031000172</t>
  </si>
  <si>
    <t>GA03N6982</t>
  </si>
  <si>
    <t>Sameer (SABRA)</t>
  </si>
  <si>
    <t>DR/GOA/23-24/31000291</t>
  </si>
  <si>
    <t>CGOA24/031000189</t>
  </si>
  <si>
    <t>TA ASSOCIATES ADVISORY PVT LTD</t>
  </si>
  <si>
    <t>Yash Baheti</t>
  </si>
  <si>
    <t>SAMEER (SABRA TOURS)</t>
  </si>
  <si>
    <t>DR/GOA/23-24/31000279</t>
  </si>
  <si>
    <t>CGOA24/031000190</t>
  </si>
  <si>
    <t>AZIM(SABRA)</t>
  </si>
  <si>
    <t>DR/GOA/23-24/31000286</t>
  </si>
  <si>
    <t>CGOA24/031000182</t>
  </si>
  <si>
    <t>Rajiv Sain</t>
  </si>
  <si>
    <t>GA03W5674</t>
  </si>
  <si>
    <t>RAVI (SABRA TOURS)</t>
  </si>
  <si>
    <t>DR/GOA/23-24/31000292</t>
  </si>
  <si>
    <t>CGOA24/031000177</t>
  </si>
  <si>
    <t>GLENCORE INDIA PVT LTD</t>
  </si>
  <si>
    <t>KUNAL AHUJA</t>
  </si>
  <si>
    <t>DR/GOA/23-24/31000285</t>
  </si>
  <si>
    <t>CGOA24/031000181</t>
  </si>
  <si>
    <t>Dokur Madhavi</t>
  </si>
  <si>
    <t>GA07T1586</t>
  </si>
  <si>
    <t>DR/GOA/23-24/31000293</t>
  </si>
  <si>
    <t>CGOA24/031000180</t>
  </si>
  <si>
    <t>ASK INVESTMENT MANAGERS LIMITED</t>
  </si>
  <si>
    <t>Nimesh Mehta</t>
  </si>
  <si>
    <t>GA03W8367</t>
  </si>
  <si>
    <t>SADIK (SABRA TOURS)</t>
  </si>
  <si>
    <t>DR/GOA/23-24/31000294</t>
  </si>
  <si>
    <t>CGOA24/031000178</t>
  </si>
  <si>
    <t>Sadik(SABRA)</t>
  </si>
  <si>
    <t>DR/GOA/23-24/31000295</t>
  </si>
  <si>
    <t>CGOA24/031000179</t>
  </si>
  <si>
    <t>DR/GOA/23-24/31000303</t>
  </si>
  <si>
    <t>CIGA24/018000009</t>
  </si>
  <si>
    <t>SAP INDIA PVT LTD -FIELDS SERVICES</t>
  </si>
  <si>
    <t>Ankit Mathur</t>
  </si>
  <si>
    <t>P/P : 8/80</t>
  </si>
  <si>
    <t>DR/GOA/23-24/31000306</t>
  </si>
  <si>
    <t>DR/GOA/23-24/31000302</t>
  </si>
  <si>
    <t>Glen Misquith</t>
  </si>
  <si>
    <t>GA03N8385</t>
  </si>
  <si>
    <t>Kasim (Abraham V T  sabratoursgo)</t>
  </si>
  <si>
    <t>DR/GOA/23-24/31000304</t>
  </si>
  <si>
    <t>CGOA24/031000208</t>
  </si>
  <si>
    <t>KARIX MOBILE PRIVATE LIMITED</t>
  </si>
  <si>
    <t>Vipin Singh</t>
  </si>
  <si>
    <t>GA07T1255</t>
  </si>
  <si>
    <t>Rajen (Abraham V T  sabratoursgoa)</t>
  </si>
  <si>
    <t>DR/GOA/23-24/31000301</t>
  </si>
  <si>
    <t>CGOA24/031000175</t>
  </si>
  <si>
    <t>Ravi ( Abraham)</t>
  </si>
  <si>
    <t>DR/GOA/23-24/31000307</t>
  </si>
  <si>
    <t>CGOA24/031000176</t>
  </si>
  <si>
    <t>vipin Singh</t>
  </si>
  <si>
    <t>GA03V1569</t>
  </si>
  <si>
    <t>Iliyas(SABRA)</t>
  </si>
  <si>
    <t>DR/GOA/23-24/31000308</t>
  </si>
  <si>
    <t>CGOA24/031000165</t>
  </si>
  <si>
    <t>Vipin singh</t>
  </si>
  <si>
    <t>GA03V0121</t>
  </si>
  <si>
    <t>Kumar (SABRA)</t>
  </si>
  <si>
    <t>DR/GOA/23-24/31000312</t>
  </si>
  <si>
    <t>CGOA24/031000183</t>
  </si>
  <si>
    <t>Mr Vipin Singh</t>
  </si>
  <si>
    <t>Azim (Abraham    sabratoursgoa)</t>
  </si>
  <si>
    <t>DR/GOA/23-24/31000267</t>
  </si>
  <si>
    <t>CGOA24/031000205</t>
  </si>
  <si>
    <t>ZEE ENTERTAINMENT ENTERPRISES LIMITED</t>
  </si>
  <si>
    <t>Mr Shilpesh Kothare</t>
  </si>
  <si>
    <t>Kasim (SABRA)</t>
  </si>
  <si>
    <t>DR/GOA/23-24/31000314</t>
  </si>
  <si>
    <t>CGOA24/031000193</t>
  </si>
  <si>
    <t>FROSCH-INDIA PRIVATE LIMITED</t>
  </si>
  <si>
    <t>Chetan  Mistry</t>
  </si>
  <si>
    <t>GA03AH7496</t>
  </si>
  <si>
    <t>Anil (Abraham V T)</t>
  </si>
  <si>
    <t>DR/GOA/23-24/31000287</t>
  </si>
  <si>
    <t>CGOA24/031000184</t>
  </si>
  <si>
    <t>Mr Kartik Mahadev</t>
  </si>
  <si>
    <t>DR/GOA/23-24/31000321</t>
  </si>
  <si>
    <t>CGOA24/031000198</t>
  </si>
  <si>
    <t>Rupesh Joshi</t>
  </si>
  <si>
    <t>Delip (Abraham )</t>
  </si>
  <si>
    <t>DR/GOA/23-24/31000319</t>
  </si>
  <si>
    <t>CGOA24/031000195</t>
  </si>
  <si>
    <t>DR/GOA/23-24/31000281</t>
  </si>
  <si>
    <t>CGOA24/031000197</t>
  </si>
  <si>
    <t>Mr Joy Mukherjee</t>
  </si>
  <si>
    <t>Kasim (Abraham V T)</t>
  </si>
  <si>
    <t>DR/GOA/23-24/31000309</t>
  </si>
  <si>
    <t>CGOA24/031000206</t>
  </si>
  <si>
    <t>Mr Siddhesh  Maldikar</t>
  </si>
  <si>
    <t>GAO6T5567</t>
  </si>
  <si>
    <t>Haneef(Abraham V T )</t>
  </si>
  <si>
    <t>DR/GOA/23-24/31000322</t>
  </si>
  <si>
    <t>CGOA24/031000209</t>
  </si>
  <si>
    <t>Mr Pravin Pillai</t>
  </si>
  <si>
    <t>G/G : 4/40</t>
  </si>
  <si>
    <t>GA03W9248</t>
  </si>
  <si>
    <t>Hussain (Abraham V T )</t>
  </si>
  <si>
    <t>DR/GOA/23-24/31000315</t>
  </si>
  <si>
    <t>CGOA24/031000201</t>
  </si>
  <si>
    <t>ONE97 COMMUNICATIONS LIMITED</t>
  </si>
  <si>
    <t>Abhay Sharma</t>
  </si>
  <si>
    <t>Delip(Abraham V T)</t>
  </si>
  <si>
    <t>DR/GOA/23-24/31000289</t>
  </si>
  <si>
    <t>CGOA24/031000191</t>
  </si>
  <si>
    <t>DR/GOA/23-24/31000316</t>
  </si>
  <si>
    <t>CGOA24/031000200</t>
  </si>
  <si>
    <t>Delip(Abraham V T )</t>
  </si>
  <si>
    <t>DR/GOA/23-24/31000310</t>
  </si>
  <si>
    <t>CGOA24/031000207</t>
  </si>
  <si>
    <t>GA03AH9098</t>
  </si>
  <si>
    <t>Harish (Abraham)</t>
  </si>
  <si>
    <t>DR/GOA/23-24/31000323</t>
  </si>
  <si>
    <t>CGOA24/031000192</t>
  </si>
  <si>
    <t>IVL DHUNSERI PETROCHEM INDUSTRIES PRIVATE LIMITED</t>
  </si>
  <si>
    <t>Mr. Biswanath Chattopadhyay</t>
  </si>
  <si>
    <t>GA03V0702</t>
  </si>
  <si>
    <t>DR/GOA/23-24/31000332</t>
  </si>
  <si>
    <t>CGOA24/031000210</t>
  </si>
  <si>
    <t>HARISH (ABRAHAM)</t>
  </si>
  <si>
    <t>DR/GOA/23-24/31000331</t>
  </si>
  <si>
    <t>CGOA24/031000199</t>
  </si>
  <si>
    <t>DR/GOA/23-24/31000284</t>
  </si>
  <si>
    <t>CGOA24/031000202</t>
  </si>
  <si>
    <t>DR/GOA/23-24/31000345</t>
  </si>
  <si>
    <t>CGOA24/031000203</t>
  </si>
  <si>
    <t>Ripunjai Gaur</t>
  </si>
  <si>
    <t>GA03V1659</t>
  </si>
  <si>
    <t>ILIYAS</t>
  </si>
  <si>
    <t>DR/GOA/23-24/31000317</t>
  </si>
  <si>
    <t>CIGA24/018000008</t>
  </si>
  <si>
    <t>MATRIMONY.COM LIMITED</t>
  </si>
  <si>
    <t>Murugavel J</t>
  </si>
  <si>
    <t>Iliyas (Abraham V T)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</si>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</sst>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  <border>
      <left style="thin">
        <color rgb="FFF5F6F6"/>
      </left>
      <right/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4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  <xf numFmtId="0" fontId="18" fillId="33" borderId="11" xfId="42" applyFont="1" applyFill="1" applyBorder="1" applyAlignment="1">
      <alignment horizontal="left"/>
    </xf>
    <xf numFmtId="0" fontId="0" fillId="36" borderId="0" xfId="0" applyFill="1"/>
    <xf numFmtId="0" fontId="19" fillId="36" borderId="10" xfId="44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rvanan.pillai\AppData\Local\Microsoft\Windows\INetCache\Content.Outlook\OQWEK6UA\Cabman%20working%20Sabra%20-Oct23%20-%20for%20Sab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2">
          <cell r="B2" t="str">
            <v>DR/GOA/23-24/31000256</v>
          </cell>
          <cell r="C2" t="str">
            <v>CGOA24/031000171</v>
          </cell>
          <cell r="D2" t="str">
            <v>NOVARTIS HEALTHCARE PRIVATE LIMITED</v>
          </cell>
          <cell r="E2" t="str">
            <v>SABRA TOURS &amp; TRAVELS</v>
          </cell>
          <cell r="F2" t="str">
            <v>VISHAL R  KULKARNI</v>
          </cell>
          <cell r="G2" t="str">
            <v>G/G : 8/80</v>
          </cell>
          <cell r="H2" t="str">
            <v>GA03V0122</v>
          </cell>
          <cell r="I2" t="str">
            <v>AYAS (SABRA TOURS)</v>
          </cell>
          <cell r="J2">
            <v>919008662320</v>
          </cell>
          <cell r="K2">
            <v>2200</v>
          </cell>
          <cell r="L2">
            <v>50</v>
          </cell>
        </row>
        <row r="3">
          <cell r="B3" t="str">
            <v>DR/GOA/23-24/31000257</v>
          </cell>
          <cell r="C3" t="str">
            <v>CGOA24/031000164</v>
          </cell>
          <cell r="D3" t="str">
            <v>ASK WEALTH ADVISORS PVT LTD</v>
          </cell>
          <cell r="E3" t="str">
            <v>SABRA TOURS &amp; TRAVELS</v>
          </cell>
          <cell r="F3" t="str">
            <v>Mr Shantanu Sahai</v>
          </cell>
          <cell r="G3" t="str">
            <v>G/G : 8/80</v>
          </cell>
          <cell r="H3" t="str">
            <v>GA03AH3903</v>
          </cell>
          <cell r="I3" t="str">
            <v>Delip(SUBRA TRAVEL )</v>
          </cell>
          <cell r="J3">
            <v>919769055377</v>
          </cell>
          <cell r="K3">
            <v>9747.5</v>
          </cell>
          <cell r="L3">
            <v>50</v>
          </cell>
        </row>
        <row r="4">
          <cell r="B4" t="str">
            <v>DR/GOA/23-24/31000258</v>
          </cell>
          <cell r="C4" t="str">
            <v>CGOA24/031000170</v>
          </cell>
          <cell r="D4" t="str">
            <v>ASK WEALTH ADVISORS PVT LTD</v>
          </cell>
          <cell r="E4" t="str">
            <v>SABRA TOURS &amp; TRAVELS</v>
          </cell>
          <cell r="F4" t="str">
            <v>Mr Shantanu Sahai</v>
          </cell>
          <cell r="G4" t="str">
            <v>G/G : 8/80</v>
          </cell>
          <cell r="H4" t="str">
            <v>GA03AH3903</v>
          </cell>
          <cell r="I4" t="str">
            <v>Dilip(SABRA TRAVEL ) : +</v>
          </cell>
          <cell r="J4">
            <v>919769055377</v>
          </cell>
          <cell r="K4">
            <v>3710</v>
          </cell>
          <cell r="L4">
            <v>0</v>
          </cell>
        </row>
        <row r="5">
          <cell r="B5" t="str">
            <v>DR/GOA/23-24/31000265</v>
          </cell>
          <cell r="C5" t="str">
            <v>CGOA24/031000186</v>
          </cell>
          <cell r="D5" t="str">
            <v>CREDIT CARDS - WALK IN CLIENTS</v>
          </cell>
          <cell r="E5" t="str">
            <v>SABRA TOURS &amp; TRAVELS</v>
          </cell>
          <cell r="F5" t="str">
            <v>Sukumar Bhingarde</v>
          </cell>
          <cell r="G5" t="str">
            <v>G/G : 8/80</v>
          </cell>
          <cell r="H5" t="str">
            <v>GA07T0463</v>
          </cell>
          <cell r="I5" t="str">
            <v>SADAM (SABRA Tours)</v>
          </cell>
          <cell r="J5">
            <v>917768949237</v>
          </cell>
          <cell r="K5">
            <v>3597.5</v>
          </cell>
          <cell r="L5">
            <v>50</v>
          </cell>
        </row>
        <row r="6">
          <cell r="B6" t="str">
            <v>DR/GOA/23-24/31000268</v>
          </cell>
          <cell r="C6" t="str">
            <v>CGOA24/031000185</v>
          </cell>
          <cell r="D6" t="str">
            <v>ORACLE INDIA PRIVATE LIMITED</v>
          </cell>
          <cell r="E6" t="str">
            <v>SABRA TOURS &amp; TRAVELS</v>
          </cell>
          <cell r="F6" t="str">
            <v>SHAILESH  SINGLA</v>
          </cell>
          <cell r="G6" t="str">
            <v>G/G : 8/80</v>
          </cell>
          <cell r="H6" t="str">
            <v>GA03AH7410</v>
          </cell>
          <cell r="I6" t="str">
            <v>Ismail (SABRA TRAVELS )</v>
          </cell>
          <cell r="J6">
            <v>918208423274</v>
          </cell>
          <cell r="K6">
            <v>3230</v>
          </cell>
          <cell r="L6">
            <v>0</v>
          </cell>
        </row>
        <row r="7">
          <cell r="B7" t="str">
            <v>DR/GOA/23-24/31000272</v>
          </cell>
          <cell r="C7" t="str">
            <v>CGOA24/031000188</v>
          </cell>
          <cell r="D7" t="str">
            <v>CREDIT CARDS - WALK IN CLIENTS</v>
          </cell>
          <cell r="E7" t="str">
            <v>SABRA TOURS &amp; TRAVELS</v>
          </cell>
          <cell r="F7" t="str">
            <v>Sukumar Bhingarde</v>
          </cell>
          <cell r="G7" t="str">
            <v>G/G : 8/80</v>
          </cell>
          <cell r="H7" t="str">
            <v>GA07F6553</v>
          </cell>
          <cell r="I7" t="str">
            <v>Raju  (SABRA T &amp; t)</v>
          </cell>
          <cell r="J7">
            <v>919028063805</v>
          </cell>
          <cell r="K7">
            <v>3337.5</v>
          </cell>
          <cell r="L7">
            <v>0</v>
          </cell>
        </row>
        <row r="8">
          <cell r="B8" t="str">
            <v>DR/GOA/23-24/31000270</v>
          </cell>
          <cell r="C8" t="str">
            <v>CGOA24/031000166</v>
          </cell>
          <cell r="D8" t="str">
            <v>Marsh India Insurance brokers pvt ltd</v>
          </cell>
          <cell r="E8" t="str">
            <v>SABRA TOURS &amp; TRAVELS</v>
          </cell>
          <cell r="F8" t="str">
            <v>Mr SIDDHARTH POKHARNA</v>
          </cell>
          <cell r="G8" t="str">
            <v>G/G : 8/80</v>
          </cell>
          <cell r="H8" t="str">
            <v>GA03W2200</v>
          </cell>
          <cell r="I8" t="str">
            <v>Irshad(SABRA TRAVEL)</v>
          </cell>
          <cell r="J8">
            <v>918329580558</v>
          </cell>
          <cell r="K8">
            <v>5542.5</v>
          </cell>
          <cell r="L8">
            <v>0</v>
          </cell>
        </row>
        <row r="9">
          <cell r="B9" t="str">
            <v>DR/GOA/23-24/31000273</v>
          </cell>
          <cell r="C9" t="str">
            <v>CGOA24/031000187</v>
          </cell>
          <cell r="D9" t="str">
            <v>CREDIT CARDS - WALK IN CLIENTS</v>
          </cell>
          <cell r="E9" t="str">
            <v>SABRA TOURS &amp; TRAVELS</v>
          </cell>
          <cell r="F9" t="str">
            <v>Sukumar Bhingarde</v>
          </cell>
          <cell r="G9" t="str">
            <v>G/G : 8/80</v>
          </cell>
          <cell r="H9" t="str">
            <v>GA07F6553</v>
          </cell>
          <cell r="I9" t="str">
            <v>Raju (SABRA T &amp; t)</v>
          </cell>
          <cell r="J9">
            <v>919028063805</v>
          </cell>
          <cell r="K9">
            <v>2320</v>
          </cell>
          <cell r="L9">
            <v>0</v>
          </cell>
        </row>
        <row r="10">
          <cell r="B10" t="str">
            <v>DR/GOA/23-24/31000271</v>
          </cell>
          <cell r="C10" t="str">
            <v>CGOA24/031000167</v>
          </cell>
          <cell r="D10" t="str">
            <v>Marsh India Insurance brokers pvt ltd</v>
          </cell>
          <cell r="E10" t="str">
            <v>SABRA TOURS &amp; TRAVELS</v>
          </cell>
          <cell r="F10" t="str">
            <v>Mr SIDDHARTH POKHARNA</v>
          </cell>
          <cell r="G10" t="str">
            <v>G/G : 8/80</v>
          </cell>
          <cell r="H10" t="str">
            <v>GA03W2200</v>
          </cell>
          <cell r="I10" t="str">
            <v>Irshad(SABRA TRAVEL)</v>
          </cell>
          <cell r="J10">
            <v>918329580558</v>
          </cell>
          <cell r="K10">
            <v>4100</v>
          </cell>
          <cell r="L10">
            <v>0</v>
          </cell>
        </row>
        <row r="11">
          <cell r="B11" t="str">
            <v>DR/GOA/23-24/31000275</v>
          </cell>
          <cell r="C11" t="str">
            <v>CGOA24/031000168</v>
          </cell>
          <cell r="D11" t="str">
            <v>CASPIAN IMPACT INVESTMENT ADVISER PRIVATE LIMITED</v>
          </cell>
          <cell r="E11" t="str">
            <v>SABRA TOURS &amp; TRAVELS</v>
          </cell>
          <cell r="F11" t="str">
            <v>Emmanuel Murray</v>
          </cell>
          <cell r="G11" t="str">
            <v>G/G : 8/80</v>
          </cell>
          <cell r="H11" t="str">
            <v>GA03AH7664</v>
          </cell>
          <cell r="I11" t="str">
            <v>Sadik (SABRA)</v>
          </cell>
          <cell r="J11">
            <v>919845675477</v>
          </cell>
          <cell r="K11">
            <v>2720</v>
          </cell>
          <cell r="L11">
            <v>50</v>
          </cell>
        </row>
        <row r="12">
          <cell r="B12" t="str">
            <v>DR/GOA/23-24/31000280</v>
          </cell>
          <cell r="C12" t="str">
            <v>CGOA24/031000169</v>
          </cell>
          <cell r="D12" t="str">
            <v>EVERSUB INDIA PRIVATE LIMITED</v>
          </cell>
          <cell r="E12" t="str">
            <v>SABRA TOURS &amp; TRAVELS</v>
          </cell>
          <cell r="F12" t="str">
            <v>Radhesh Tailor</v>
          </cell>
          <cell r="G12" t="str">
            <v>G/G : 8/80</v>
          </cell>
          <cell r="H12" t="str">
            <v>GA03V0122</v>
          </cell>
          <cell r="I12" t="str">
            <v>AYAZ</v>
          </cell>
          <cell r="J12">
            <v>919008662320</v>
          </cell>
          <cell r="K12">
            <v>2860</v>
          </cell>
          <cell r="L12">
            <v>0</v>
          </cell>
        </row>
        <row r="13">
          <cell r="B13" t="str">
            <v>DR/GOA/23-24/31000277</v>
          </cell>
          <cell r="C13" t="str">
            <v>CGOA24/031000174</v>
          </cell>
          <cell r="D13" t="str">
            <v>GUNNEBO INDIA PVT LTD</v>
          </cell>
          <cell r="E13" t="str">
            <v>SABRA TOURS &amp; TRAVELS</v>
          </cell>
          <cell r="F13" t="str">
            <v>Mr. Sudheer Duppala</v>
          </cell>
          <cell r="G13" t="str">
            <v>G/G : 8/80</v>
          </cell>
          <cell r="H13" t="str">
            <v>GA03AH1550</v>
          </cell>
          <cell r="I13" t="str">
            <v>Irshad(SABRA)</v>
          </cell>
          <cell r="J13">
            <v>918788630549</v>
          </cell>
          <cell r="K13">
            <v>11315</v>
          </cell>
          <cell r="L13">
            <v>0</v>
          </cell>
        </row>
        <row r="14">
          <cell r="B14" t="str">
            <v>DR/GOA/23-24/31000276</v>
          </cell>
          <cell r="C14" t="str">
            <v>CGOA24/031000172</v>
          </cell>
          <cell r="D14" t="str">
            <v>CASPIAN IMPACT INVESTMENT ADVISER PRIVATE LIMITED</v>
          </cell>
          <cell r="E14" t="str">
            <v>SABRA TOURS &amp; TRAVELS</v>
          </cell>
          <cell r="F14" t="str">
            <v>Emmanuel Murray</v>
          </cell>
          <cell r="G14" t="str">
            <v>G/G : 8/80</v>
          </cell>
          <cell r="H14" t="str">
            <v>GA03N6982</v>
          </cell>
          <cell r="I14" t="str">
            <v>Sameer (SABRA)</v>
          </cell>
          <cell r="J14">
            <v>918459817068</v>
          </cell>
          <cell r="K14">
            <v>3040</v>
          </cell>
          <cell r="L14">
            <v>0</v>
          </cell>
        </row>
        <row r="15">
          <cell r="B15" t="str">
            <v>DR/GOA/23-24/31000278</v>
          </cell>
          <cell r="C15" t="str">
            <v>CGOA24/031000173</v>
          </cell>
          <cell r="D15" t="str">
            <v>GUNNEBO INDIA PVT LTD</v>
          </cell>
          <cell r="E15" t="str">
            <v>SABRA TOURS &amp; TRAVELS</v>
          </cell>
          <cell r="F15" t="str">
            <v>Mr. Sudheer Duppala</v>
          </cell>
          <cell r="G15" t="str">
            <v>G/G : 8/80</v>
          </cell>
          <cell r="H15" t="str">
            <v>GA03AH1550</v>
          </cell>
          <cell r="I15" t="str">
            <v>Azim(SABRA)</v>
          </cell>
          <cell r="J15">
            <v>918788630549</v>
          </cell>
          <cell r="K15">
            <v>9335</v>
          </cell>
          <cell r="L15">
            <v>200</v>
          </cell>
        </row>
        <row r="16">
          <cell r="B16" t="str">
            <v>DR/GOA/23-24/31000291</v>
          </cell>
          <cell r="C16" t="str">
            <v>CGOA24/031000189</v>
          </cell>
          <cell r="D16" t="str">
            <v>TA ASSOCIATES ADVISORY PVT LTD</v>
          </cell>
          <cell r="E16" t="str">
            <v>SABRA TOURS &amp; TRAVELS</v>
          </cell>
          <cell r="F16" t="str">
            <v>Yash Baheti</v>
          </cell>
          <cell r="G16" t="str">
            <v>G/G : 8/80</v>
          </cell>
          <cell r="H16" t="str">
            <v>GA03N6982</v>
          </cell>
          <cell r="I16" t="str">
            <v>SAMEER (SABRA TOURS)</v>
          </cell>
          <cell r="J16">
            <v>918459817068</v>
          </cell>
          <cell r="K16">
            <v>2960</v>
          </cell>
          <cell r="L16">
            <v>200</v>
          </cell>
        </row>
        <row r="17">
          <cell r="B17" t="str">
            <v>DR/GOA/23-24/31000279</v>
          </cell>
          <cell r="C17" t="str">
            <v>CGOA24/031000190</v>
          </cell>
          <cell r="D17" t="str">
            <v>GUNNEBO INDIA PVT LTD</v>
          </cell>
          <cell r="E17" t="str">
            <v>SABRA TOURS &amp; TRAVELS</v>
          </cell>
          <cell r="F17" t="str">
            <v>Mr. Sudheer Duppala</v>
          </cell>
          <cell r="G17" t="str">
            <v>G/G : 8/80</v>
          </cell>
          <cell r="H17" t="str">
            <v>GA03AH1550</v>
          </cell>
          <cell r="I17" t="str">
            <v>AZIM(SABRA)</v>
          </cell>
          <cell r="J17">
            <v>918788630549</v>
          </cell>
          <cell r="K17">
            <v>4460</v>
          </cell>
          <cell r="L17">
            <v>0</v>
          </cell>
        </row>
        <row r="18">
          <cell r="B18" t="str">
            <v>DR/GOA/23-24/31000286</v>
          </cell>
          <cell r="C18" t="str">
            <v>CGOA24/031000182</v>
          </cell>
          <cell r="D18" t="str">
            <v>EVERSUB INDIA PRIVATE LIMITED</v>
          </cell>
          <cell r="E18" t="str">
            <v>SABRA TOURS &amp; TRAVELS</v>
          </cell>
          <cell r="F18" t="str">
            <v>Rajiv Sain</v>
          </cell>
          <cell r="G18" t="str">
            <v>G/G : 8/80</v>
          </cell>
          <cell r="H18" t="str">
            <v>GA03W5674</v>
          </cell>
          <cell r="I18" t="str">
            <v>RAVI (SABRA TOURS)</v>
          </cell>
          <cell r="J18">
            <v>919791929910</v>
          </cell>
          <cell r="K18">
            <v>3940</v>
          </cell>
          <cell r="L18">
            <v>0</v>
          </cell>
        </row>
        <row r="19">
          <cell r="B19" t="str">
            <v>DR/GOA/23-24/31000285</v>
          </cell>
          <cell r="C19" t="str">
            <v>CGOA24/031000181</v>
          </cell>
          <cell r="D19" t="str">
            <v>NOVARTIS HEALTHCARE PRIVATE LIMITED</v>
          </cell>
          <cell r="E19" t="str">
            <v>SABRA TOURS &amp; TRAVELS</v>
          </cell>
          <cell r="F19" t="str">
            <v>Dokur Madhavi</v>
          </cell>
          <cell r="G19" t="str">
            <v>G/G : 8/80</v>
          </cell>
          <cell r="H19" t="str">
            <v>GA07T1586</v>
          </cell>
          <cell r="I19" t="str">
            <v>RAVI (SABRA TOURS)</v>
          </cell>
          <cell r="J19">
            <v>919075189674</v>
          </cell>
          <cell r="K19">
            <v>2200</v>
          </cell>
          <cell r="L19">
            <v>50</v>
          </cell>
        </row>
        <row r="20">
          <cell r="B20" t="str">
            <v>DR/GOA/23-24/31000293</v>
          </cell>
          <cell r="C20" t="str">
            <v>CGOA24/031000180</v>
          </cell>
          <cell r="D20" t="str">
            <v>ASK INVESTMENT MANAGERS LIMITED</v>
          </cell>
          <cell r="E20" t="str">
            <v>SABRA TOURS &amp; TRAVELS</v>
          </cell>
          <cell r="F20" t="str">
            <v>Nimesh Mehta</v>
          </cell>
          <cell r="G20" t="str">
            <v>G/G : 8/80</v>
          </cell>
          <cell r="H20" t="str">
            <v>GA03W8367</v>
          </cell>
          <cell r="I20" t="str">
            <v>SADIK (SABRA TOURS)</v>
          </cell>
          <cell r="J20">
            <v>919845675477</v>
          </cell>
          <cell r="K20">
            <v>3500</v>
          </cell>
          <cell r="L20">
            <v>50</v>
          </cell>
        </row>
        <row r="21">
          <cell r="B21" t="str">
            <v>DR/GOA/23-24/31000292</v>
          </cell>
          <cell r="C21" t="str">
            <v>CGOA24/031000177</v>
          </cell>
          <cell r="D21" t="str">
            <v>GLENCORE INDIA PVT LTD</v>
          </cell>
          <cell r="E21" t="str">
            <v>SABRA TOURS &amp; TRAVELS</v>
          </cell>
          <cell r="F21" t="str">
            <v>KUNAL AHUJA</v>
          </cell>
          <cell r="G21" t="str">
            <v>G/G : 8/80</v>
          </cell>
          <cell r="H21" t="str">
            <v>GA03AH1550</v>
          </cell>
          <cell r="I21" t="str">
            <v>Azim(SABRA)</v>
          </cell>
          <cell r="J21">
            <v>917666847137</v>
          </cell>
          <cell r="K21">
            <v>4460</v>
          </cell>
          <cell r="L21">
            <v>0</v>
          </cell>
        </row>
        <row r="22">
          <cell r="B22" t="str">
            <v>DR/GOA/23-24/31000294</v>
          </cell>
          <cell r="C22" t="str">
            <v>CGOA24/031000178</v>
          </cell>
          <cell r="D22" t="str">
            <v>ASK INVESTMENT MANAGERS LIMITED</v>
          </cell>
          <cell r="E22" t="str">
            <v>SABRA TOURS &amp; TRAVELS</v>
          </cell>
          <cell r="F22" t="str">
            <v>Nimesh Mehta</v>
          </cell>
          <cell r="G22" t="str">
            <v>G/G : 8/80</v>
          </cell>
          <cell r="H22" t="str">
            <v>GA03W8367</v>
          </cell>
          <cell r="I22" t="str">
            <v>Sadik(SABRA)</v>
          </cell>
          <cell r="J22">
            <v>919845675477</v>
          </cell>
          <cell r="K22">
            <v>5187.5</v>
          </cell>
          <cell r="L22">
            <v>0</v>
          </cell>
        </row>
        <row r="23">
          <cell r="B23" t="str">
            <v>DR/GOA/23-24/31000295</v>
          </cell>
          <cell r="C23" t="str">
            <v>CGOA24/031000179</v>
          </cell>
          <cell r="D23" t="str">
            <v>ASK INVESTMENT MANAGERS LIMITED</v>
          </cell>
          <cell r="E23" t="str">
            <v>SABRA TOURS &amp; TRAVELS</v>
          </cell>
          <cell r="F23" t="str">
            <v>Nimesh Mehta</v>
          </cell>
          <cell r="G23" t="str">
            <v>G/G : 8/80</v>
          </cell>
          <cell r="H23" t="str">
            <v>GA03W8367</v>
          </cell>
          <cell r="I23" t="str">
            <v>Sadik(SABRA)</v>
          </cell>
          <cell r="J23">
            <v>919845675477</v>
          </cell>
          <cell r="K23">
            <v>5420</v>
          </cell>
          <cell r="L23">
            <v>0</v>
          </cell>
        </row>
        <row r="24">
          <cell r="B24" t="str">
            <v>DR/GOA/23-24/31000303</v>
          </cell>
          <cell r="D24" t="str">
            <v>SAP INDIA PVT LTD -FIELDS SERVICES (BANGALORE)</v>
          </cell>
          <cell r="E24" t="str">
            <v>SABRA TOURS &amp; TRAVELS</v>
          </cell>
          <cell r="F24" t="str">
            <v>Ankit Mathur</v>
          </cell>
          <cell r="G24" t="str">
            <v>P/P : 8/80</v>
          </cell>
          <cell r="H24" t="str">
            <v>GA 03 N 6982</v>
          </cell>
          <cell r="I24" t="str">
            <v>SAMEER</v>
          </cell>
          <cell r="K24">
            <v>2640</v>
          </cell>
          <cell r="L24">
            <v>50</v>
          </cell>
        </row>
        <row r="25">
          <cell r="B25" t="str">
            <v>DR/GOA/23-24/31000306</v>
          </cell>
          <cell r="D25" t="str">
            <v>SAP INDIA PVT LTD -FIELDS SERVICES (BANGALORE)</v>
          </cell>
          <cell r="E25" t="str">
            <v>SABRA TOURS &amp; TRAVELS</v>
          </cell>
          <cell r="F25" t="str">
            <v>Ankit Mathur</v>
          </cell>
          <cell r="G25" t="str">
            <v>P/P : 8/80</v>
          </cell>
          <cell r="H25" t="str">
            <v>GA 03 N 6982</v>
          </cell>
          <cell r="I25" t="str">
            <v>SAMEER</v>
          </cell>
          <cell r="K25">
            <v>2380</v>
          </cell>
          <cell r="L25">
            <v>0</v>
          </cell>
        </row>
        <row r="26">
          <cell r="B26" t="str">
            <v>DR/GOA/23-24/31000302</v>
          </cell>
          <cell r="D26" t="str">
            <v>SAP INDIA PVT LTD -FIELDS SERVICES (BANGALORE)</v>
          </cell>
          <cell r="E26" t="str">
            <v>SABRA TOURS &amp; TRAVELS</v>
          </cell>
          <cell r="F26" t="str">
            <v>Glen Misquith</v>
          </cell>
          <cell r="G26" t="str">
            <v>P/P : 8/80</v>
          </cell>
          <cell r="H26" t="str">
            <v>GA 03 N 8385</v>
          </cell>
          <cell r="I26" t="str">
            <v>KASIM</v>
          </cell>
          <cell r="K26">
            <v>3500</v>
          </cell>
          <cell r="L26">
            <v>250</v>
          </cell>
        </row>
        <row r="27">
          <cell r="B27" t="str">
            <v>DR/GOA/23-24/31000304</v>
          </cell>
          <cell r="D27" t="str">
            <v>KARIX MOBILE PRIVATE LIMITED (DELHI)</v>
          </cell>
          <cell r="E27" t="str">
            <v>SABRA TOURS &amp; TRAVELS</v>
          </cell>
          <cell r="F27" t="str">
            <v>Vipin Singh</v>
          </cell>
          <cell r="G27" t="str">
            <v>G/G : 8/80</v>
          </cell>
          <cell r="H27" t="str">
            <v>GA 07 T 1255</v>
          </cell>
          <cell r="I27" t="str">
            <v>RAJEN</v>
          </cell>
          <cell r="K27">
            <v>6410</v>
          </cell>
          <cell r="L27">
            <v>0</v>
          </cell>
        </row>
        <row r="28">
          <cell r="B28" t="str">
            <v>DR/GOA/23-24/31000301</v>
          </cell>
          <cell r="C28" t="str">
            <v>CGOA24/031000175</v>
          </cell>
          <cell r="D28" t="str">
            <v>EVERSUB INDIA PRIVATE LIMITED</v>
          </cell>
          <cell r="E28" t="str">
            <v>SABRA TOURS &amp; TRAVELS</v>
          </cell>
          <cell r="F28" t="str">
            <v>Rajiv Sain</v>
          </cell>
          <cell r="G28" t="str">
            <v>G/G : 8/80</v>
          </cell>
          <cell r="H28" t="str">
            <v>GA07T1586</v>
          </cell>
          <cell r="I28" t="str">
            <v>Ravi ( Abraham)</v>
          </cell>
          <cell r="J28">
            <v>919075189674</v>
          </cell>
          <cell r="K28">
            <v>2700</v>
          </cell>
          <cell r="L28">
            <v>0</v>
          </cell>
        </row>
        <row r="29">
          <cell r="B29" t="str">
            <v>DR/GOA/23-24/31000307</v>
          </cell>
          <cell r="C29" t="str">
            <v>CGOA24/031000176</v>
          </cell>
          <cell r="D29" t="str">
            <v>KARIX MOBILE PRIVATE LIMITED</v>
          </cell>
          <cell r="E29" t="str">
            <v>SABRA TOURS &amp; TRAVELS</v>
          </cell>
          <cell r="F29" t="str">
            <v>vipin Singh</v>
          </cell>
          <cell r="G29" t="str">
            <v>G/G : 8/80</v>
          </cell>
          <cell r="H29" t="str">
            <v>GA03V1569</v>
          </cell>
          <cell r="I29" t="str">
            <v>Iliyas(SABRA)</v>
          </cell>
          <cell r="J29">
            <v>916362013124</v>
          </cell>
          <cell r="K29">
            <v>6410</v>
          </cell>
          <cell r="L29">
            <v>0</v>
          </cell>
        </row>
        <row r="30">
          <cell r="B30" t="str">
            <v>DR/GOA/23-24/31000308</v>
          </cell>
          <cell r="C30" t="str">
            <v>CGOA24/031000165</v>
          </cell>
          <cell r="D30" t="str">
            <v>KARIX MOBILE PRIVATE LIMITED</v>
          </cell>
          <cell r="E30" t="str">
            <v>SABRA TOURS &amp; TRAVELS</v>
          </cell>
          <cell r="F30" t="str">
            <v>Vipin singh</v>
          </cell>
          <cell r="G30" t="str">
            <v>G/G : 8/80</v>
          </cell>
          <cell r="H30" t="str">
            <v>GA03V0121</v>
          </cell>
          <cell r="I30" t="str">
            <v>Kumar (SABRA)</v>
          </cell>
          <cell r="J30">
            <v>919986195058</v>
          </cell>
          <cell r="K30">
            <v>4800</v>
          </cell>
          <cell r="L30">
            <v>0</v>
          </cell>
        </row>
        <row r="31">
          <cell r="B31" t="str">
            <v>DR/GOA/23-24/31000312</v>
          </cell>
          <cell r="C31" t="str">
            <v>CGOA24/031000183</v>
          </cell>
          <cell r="D31" t="str">
            <v>KARIX MOBILE PRIVATE LIMITED</v>
          </cell>
          <cell r="E31" t="str">
            <v>SABRA TOURS &amp; TRAVELS</v>
          </cell>
          <cell r="F31" t="str">
            <v>Mr Vipin Singh</v>
          </cell>
          <cell r="G31" t="str">
            <v>G/G : 8/80</v>
          </cell>
          <cell r="H31" t="str">
            <v>GA03V0121</v>
          </cell>
          <cell r="I31" t="str">
            <v>Azim (Abraham    sabratoursgoa)</v>
          </cell>
          <cell r="J31">
            <v>917666847137</v>
          </cell>
          <cell r="K31">
            <v>3840</v>
          </cell>
          <cell r="L31">
            <v>0</v>
          </cell>
        </row>
        <row r="32">
          <cell r="B32" t="str">
            <v>DR/GOA/23-24/31000267</v>
          </cell>
          <cell r="C32" t="str">
            <v>CGOA24/031000205</v>
          </cell>
          <cell r="D32" t="str">
            <v>ZEE ENTERTAINMENT ENTERPRISES LIMITED</v>
          </cell>
          <cell r="E32" t="str">
            <v>SABRA TOURS &amp; TRAVELS</v>
          </cell>
          <cell r="F32" t="str">
            <v>Mr Shilpesh Kothare</v>
          </cell>
          <cell r="G32" t="str">
            <v>G/G : 8/80</v>
          </cell>
          <cell r="H32" t="str">
            <v>GA03N8385</v>
          </cell>
          <cell r="I32" t="str">
            <v>Kasim (SABRA)</v>
          </cell>
          <cell r="J32">
            <v>919356341456</v>
          </cell>
          <cell r="K32">
            <v>2300</v>
          </cell>
          <cell r="L32">
            <v>250</v>
          </cell>
        </row>
        <row r="33">
          <cell r="B33" t="str">
            <v>DR/GOA/23-24/31000319</v>
          </cell>
          <cell r="C33" t="str">
            <v>CGOA24/031000195</v>
          </cell>
          <cell r="D33" t="str">
            <v>FROSCH-INDIA PRIVATE LIMITED</v>
          </cell>
          <cell r="E33" t="str">
            <v>SABRA TOURS &amp; TRAVELS</v>
          </cell>
          <cell r="F33" t="str">
            <v>Chetan  Mistry</v>
          </cell>
          <cell r="G33" t="str">
            <v>G/G : 8/80</v>
          </cell>
          <cell r="H33" t="str">
            <v>GA03AH7496</v>
          </cell>
          <cell r="I33" t="str">
            <v>Anil (Abraham V T)</v>
          </cell>
          <cell r="J33">
            <v>917385961452</v>
          </cell>
          <cell r="K33">
            <v>4730</v>
          </cell>
          <cell r="L33">
            <v>50</v>
          </cell>
        </row>
        <row r="34">
          <cell r="B34" t="str">
            <v>DR/GOA/23-24/31000287</v>
          </cell>
          <cell r="C34" t="str">
            <v>CGOA24/031000184</v>
          </cell>
          <cell r="D34" t="str">
            <v>ZEE ENTERTAINMENT ENTERPRISES LIMITED</v>
          </cell>
          <cell r="E34" t="str">
            <v>SABRA TOURS &amp; TRAVELS</v>
          </cell>
          <cell r="F34" t="str">
            <v>Mr Kartik Mahadev</v>
          </cell>
          <cell r="G34" t="str">
            <v>G/G : 8/80</v>
          </cell>
          <cell r="H34" t="str">
            <v>GA03AH1550</v>
          </cell>
          <cell r="I34" t="str">
            <v>Azim(SABRA)</v>
          </cell>
          <cell r="J34">
            <v>917666847137</v>
          </cell>
          <cell r="K34">
            <v>8297.5</v>
          </cell>
          <cell r="L34">
            <v>50</v>
          </cell>
        </row>
        <row r="35">
          <cell r="B35" t="str">
            <v>DR/GOA/23-24/31000289</v>
          </cell>
          <cell r="C35" t="str">
            <v>CGOA24/031000191</v>
          </cell>
          <cell r="D35" t="str">
            <v>ZEE ENTERTAINMENT ENTERPRISES LIMITED</v>
          </cell>
          <cell r="E35" t="str">
            <v>SABRA TOURS &amp; TRAVELS</v>
          </cell>
          <cell r="F35" t="str">
            <v>Mr Kartik Mahadev</v>
          </cell>
          <cell r="G35" t="str">
            <v>G/G : 8/80</v>
          </cell>
          <cell r="H35" t="str">
            <v>GA03AH1550</v>
          </cell>
          <cell r="I35" t="str">
            <v>Azim(SABRA)</v>
          </cell>
          <cell r="J35">
            <v>917666847137</v>
          </cell>
          <cell r="K35">
            <v>3860</v>
          </cell>
          <cell r="L35">
            <v>0</v>
          </cell>
        </row>
        <row r="36">
          <cell r="B36" t="str">
            <v>DR/GOA/23-24/31000314</v>
          </cell>
          <cell r="D36" t="str">
            <v>FROSCH-INDIA PRIVATE LIMITED</v>
          </cell>
          <cell r="E36" t="str">
            <v>SABRA TOURS &amp; TRAVELS</v>
          </cell>
          <cell r="F36" t="str">
            <v>Mr Siddhesh  Maldikar</v>
          </cell>
          <cell r="G36" t="str">
            <v>G/G : 8/80</v>
          </cell>
          <cell r="H36" t="str">
            <v>GA 03 AH 7496</v>
          </cell>
          <cell r="I36" t="str">
            <v>ANIL</v>
          </cell>
          <cell r="K36">
            <v>6530</v>
          </cell>
          <cell r="L36">
            <v>0</v>
          </cell>
        </row>
        <row r="37">
          <cell r="B37" t="str">
            <v>DR/GOA/23-24/31000322</v>
          </cell>
          <cell r="D37" t="str">
            <v>ZEE ENTERTAINMENT ENTERPRISES LIMITED (MUM)</v>
          </cell>
          <cell r="E37" t="str">
            <v>SABRA TOURS &amp; TRAVELS</v>
          </cell>
          <cell r="F37" t="str">
            <v>Mr Pravin Pillai</v>
          </cell>
          <cell r="G37" t="str">
            <v>G/G : 4/40</v>
          </cell>
          <cell r="H37" t="str">
            <v>GA 03 W 9248</v>
          </cell>
          <cell r="I37" t="str">
            <v>HUSSAIN</v>
          </cell>
          <cell r="K37">
            <v>2000</v>
          </cell>
          <cell r="L37">
            <v>0</v>
          </cell>
        </row>
        <row r="38">
          <cell r="B38" t="str">
            <v>DR/GOA/23-24/31000321</v>
          </cell>
          <cell r="C38" t="str">
            <v>CGOA24/031000198</v>
          </cell>
          <cell r="D38" t="str">
            <v>FROSCH-INDIA PRIVATE LIMITED</v>
          </cell>
          <cell r="E38" t="str">
            <v>SABRA TOURS &amp; TRAVELS</v>
          </cell>
          <cell r="F38" t="str">
            <v>Rupesh Joshi</v>
          </cell>
          <cell r="G38" t="str">
            <v>G/G : 8/80</v>
          </cell>
          <cell r="H38" t="str">
            <v>GA03AH3903</v>
          </cell>
          <cell r="I38" t="str">
            <v>Delip (Abraham )</v>
          </cell>
          <cell r="J38">
            <v>919769055377</v>
          </cell>
          <cell r="K38">
            <v>3890</v>
          </cell>
          <cell r="L38">
            <v>0</v>
          </cell>
        </row>
        <row r="39">
          <cell r="B39" t="str">
            <v>DR/GOA/23-24/31000281</v>
          </cell>
          <cell r="C39" t="str">
            <v>CGOA24/031000197</v>
          </cell>
          <cell r="D39" t="str">
            <v>ZEE ENTERTAINMENT ENTERPRISES LIMITED</v>
          </cell>
          <cell r="E39" t="str">
            <v>SABRA TOURS &amp; TRAVELS</v>
          </cell>
          <cell r="F39" t="str">
            <v>Mr Joy Mukherjee</v>
          </cell>
          <cell r="G39" t="str">
            <v>G/G : 8/80</v>
          </cell>
          <cell r="H39" t="str">
            <v>GA03N8385</v>
          </cell>
          <cell r="I39" t="str">
            <v>Kasim (Abraham V T)</v>
          </cell>
          <cell r="J39">
            <v>919356341456</v>
          </cell>
          <cell r="K39">
            <v>2425</v>
          </cell>
          <cell r="L39">
            <v>50</v>
          </cell>
        </row>
        <row r="40">
          <cell r="B40" t="str">
            <v>DR/GOA/23-24/31000309</v>
          </cell>
          <cell r="C40" t="str">
            <v>CGOA24/031000206</v>
          </cell>
          <cell r="D40" t="str">
            <v>ZEE ENTERTAINMENT ENTERPRISES LIMITED</v>
          </cell>
          <cell r="E40" t="str">
            <v>SABRA TOURS &amp; TRAVELS</v>
          </cell>
          <cell r="F40" t="str">
            <v>Mr Siddhesh  Maldikar</v>
          </cell>
          <cell r="G40" t="str">
            <v>G/G : 8/80</v>
          </cell>
          <cell r="H40" t="str">
            <v>GAO6T5567</v>
          </cell>
          <cell r="I40" t="str">
            <v>Haneef(Abraham V T )</v>
          </cell>
          <cell r="J40">
            <v>919850152699</v>
          </cell>
          <cell r="K40">
            <v>5450</v>
          </cell>
          <cell r="L40">
            <v>0</v>
          </cell>
        </row>
        <row r="41">
          <cell r="B41" t="str">
            <v>DR/GOA/23-24/31000315</v>
          </cell>
          <cell r="C41" t="str">
            <v>CGOA24/031000201</v>
          </cell>
          <cell r="D41" t="str">
            <v>ONE97 COMMUNICATIONS LIMITED</v>
          </cell>
          <cell r="E41" t="str">
            <v>SABRA TOURS &amp; TRAVELS</v>
          </cell>
          <cell r="F41" t="str">
            <v>Abhay Sharma</v>
          </cell>
          <cell r="G41" t="str">
            <v>G/G : 8/80</v>
          </cell>
          <cell r="H41" t="str">
            <v>GA03AH3903</v>
          </cell>
          <cell r="I41" t="str">
            <v>Delip(Abraham V T)</v>
          </cell>
          <cell r="J41">
            <v>919769055377</v>
          </cell>
          <cell r="K41">
            <v>6790</v>
          </cell>
          <cell r="L41">
            <v>50</v>
          </cell>
        </row>
        <row r="42">
          <cell r="B42" t="str">
            <v>DR/GOA/23-24/31000323</v>
          </cell>
          <cell r="C42" t="str">
            <v>CGOA24/031000192</v>
          </cell>
          <cell r="D42" t="str">
            <v>IVL DHUNSERI PETROCHEM INDUSTRIES PRIVATE LIMITED</v>
          </cell>
          <cell r="E42" t="str">
            <v>SABRA TOURS &amp; TRAVELS</v>
          </cell>
          <cell r="F42" t="str">
            <v>Mr. Biswanath Chattopadhyay</v>
          </cell>
          <cell r="G42" t="str">
            <v>G/G : 8/80</v>
          </cell>
          <cell r="H42" t="str">
            <v>GA03V0702</v>
          </cell>
          <cell r="I42" t="str">
            <v>Kumar (SABRA)</v>
          </cell>
          <cell r="J42">
            <v>919986195058</v>
          </cell>
          <cell r="K42">
            <v>4310</v>
          </cell>
          <cell r="L42">
            <v>50</v>
          </cell>
        </row>
        <row r="43">
          <cell r="B43" t="str">
            <v>DR/GOA/23-24/31000332</v>
          </cell>
          <cell r="D43" t="str">
            <v>ZEE ENTERTAINMENT ENTERPRISES LIMITED (MUM)</v>
          </cell>
          <cell r="E43" t="str">
            <v>SABRA TOURS &amp; TRAVELS</v>
          </cell>
          <cell r="F43" t="str">
            <v>Mr Siddhesh  Maldikar</v>
          </cell>
          <cell r="G43" t="str">
            <v>G/G : 8/80</v>
          </cell>
          <cell r="H43" t="str">
            <v>GA03AH9098</v>
          </cell>
          <cell r="I43" t="str">
            <v>Harish (Abraham)</v>
          </cell>
          <cell r="K43">
            <v>2200</v>
          </cell>
          <cell r="L43">
            <v>0</v>
          </cell>
        </row>
        <row r="44">
          <cell r="B44" t="str">
            <v>DR/GOA/23-24/31000316</v>
          </cell>
          <cell r="C44" t="str">
            <v>CGOA24/031000200</v>
          </cell>
          <cell r="D44" t="str">
            <v>ONE97 COMMUNICATIONS LIMITED</v>
          </cell>
          <cell r="E44" t="str">
            <v>SABRA TOURS &amp; TRAVELS</v>
          </cell>
          <cell r="F44" t="str">
            <v>Abhay Sharma</v>
          </cell>
          <cell r="G44" t="str">
            <v>G/G : 8/80</v>
          </cell>
          <cell r="H44" t="str">
            <v>GA03AH3903</v>
          </cell>
          <cell r="I44" t="str">
            <v>Delip(Abraham V T )</v>
          </cell>
          <cell r="J44">
            <v>919769055377</v>
          </cell>
          <cell r="K44">
            <v>12490</v>
          </cell>
          <cell r="L44">
            <v>0</v>
          </cell>
        </row>
        <row r="45">
          <cell r="B45" t="str">
            <v>DR/GOA/23-24/31000310</v>
          </cell>
          <cell r="C45" t="str">
            <v>CGOA24/031000207</v>
          </cell>
          <cell r="D45" t="str">
            <v>ZEE ENTERTAINMENT ENTERPRISES LIMITED</v>
          </cell>
          <cell r="E45" t="str">
            <v>SABRA TOURS &amp; TRAVELS</v>
          </cell>
          <cell r="F45" t="str">
            <v>Mr Siddhesh  Maldikar</v>
          </cell>
          <cell r="G45" t="str">
            <v>G/G : 8/80</v>
          </cell>
          <cell r="H45" t="str">
            <v>GA03AH9098</v>
          </cell>
          <cell r="I45" t="str">
            <v>Harish (Abraham)</v>
          </cell>
          <cell r="J45">
            <v>917507172029</v>
          </cell>
          <cell r="K45">
            <v>4380</v>
          </cell>
          <cell r="L45">
            <v>0</v>
          </cell>
        </row>
        <row r="46">
          <cell r="B46" t="str">
            <v>DR/GOA/23-24/31000331</v>
          </cell>
          <cell r="C46" t="str">
            <v>CGOA24/031000199</v>
          </cell>
          <cell r="D46" t="str">
            <v>ONE97 COMMUNICATIONS LIMITED</v>
          </cell>
          <cell r="E46" t="str">
            <v>SABRA TOURS &amp; TRAVELS</v>
          </cell>
          <cell r="F46" t="str">
            <v>Abhay Sharma</v>
          </cell>
          <cell r="G46" t="str">
            <v>G/G : 8/80</v>
          </cell>
          <cell r="H46" t="str">
            <v>GA03AH3903</v>
          </cell>
          <cell r="I46" t="str">
            <v>Delip(Abraham V T )</v>
          </cell>
          <cell r="J46">
            <v>919769055377</v>
          </cell>
          <cell r="K46">
            <v>4760</v>
          </cell>
          <cell r="L46">
            <v>0</v>
          </cell>
        </row>
        <row r="47">
          <cell r="B47" t="str">
            <v>DR/GOA/23-24/31000284</v>
          </cell>
          <cell r="C47" t="str">
            <v>CGOA24/031000202</v>
          </cell>
          <cell r="D47" t="str">
            <v>ZEE ENTERTAINMENT ENTERPRISES LIMITED</v>
          </cell>
          <cell r="E47" t="str">
            <v>SABRA TOURS &amp; TRAVELS</v>
          </cell>
          <cell r="F47" t="str">
            <v>Mr Joy Mukherjee</v>
          </cell>
          <cell r="G47" t="str">
            <v>G/G : 8/80</v>
          </cell>
          <cell r="H47" t="str">
            <v>GA03N8385</v>
          </cell>
          <cell r="I47" t="str">
            <v>Kasim (Abraham V T)</v>
          </cell>
          <cell r="J47">
            <v>919356341456</v>
          </cell>
          <cell r="K47">
            <v>2500</v>
          </cell>
          <cell r="L47">
            <v>0</v>
          </cell>
        </row>
        <row r="48">
          <cell r="B48" t="str">
            <v>DR/GOA/23-24/31000345</v>
          </cell>
          <cell r="C48" t="str">
            <v>CGOA24/031000203</v>
          </cell>
          <cell r="D48" t="str">
            <v>ONE97 COMMUNICATIONS LIMITED</v>
          </cell>
          <cell r="E48" t="str">
            <v>SABRA TOURS &amp; TRAVELS</v>
          </cell>
          <cell r="F48" t="str">
            <v>Ripunjai Gaur</v>
          </cell>
          <cell r="G48" t="str">
            <v>G/G : 8/80</v>
          </cell>
          <cell r="H48" t="str">
            <v>GA03V1659</v>
          </cell>
          <cell r="I48" t="str">
            <v>ILIYAS</v>
          </cell>
          <cell r="J48">
            <v>916362013124</v>
          </cell>
          <cell r="K48">
            <v>3500</v>
          </cell>
          <cell r="L48">
            <v>0</v>
          </cell>
        </row>
        <row r="49">
          <cell r="B49" t="str">
            <v>DR/GOA/23-24/31000317</v>
          </cell>
          <cell r="D49" t="str">
            <v>MATRIMONY.COM LIMITED (CHENNAI)</v>
          </cell>
          <cell r="E49" t="str">
            <v>SABRA TOURS &amp; TRAVELS</v>
          </cell>
          <cell r="F49" t="str">
            <v>Murugavel J</v>
          </cell>
          <cell r="G49" t="str">
            <v>G/G : 8/80</v>
          </cell>
          <cell r="H49" t="str">
            <v>GA03V1659</v>
          </cell>
          <cell r="I49" t="str">
            <v>ILIYAS</v>
          </cell>
          <cell r="K49">
            <v>3950</v>
          </cell>
          <cell r="L49">
            <v>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abSelected="1" topLeftCell="A29" workbookViewId="0">
      <selection activeCell="A2" sqref="A2:A49"/>
    </sheetView>
  </sheetViews>
  <sheetFormatPr defaultRowHeight="14.4" x14ac:dyDescent="0.3"/>
  <cols>
    <col min="1" max="1" width="9.21875" bestFit="1" customWidth="1"/>
    <col min="2" max="3" width="27.77734375" bestFit="1" customWidth="1"/>
    <col min="4" max="5" width="33.33203125" bestFit="1" customWidth="1"/>
    <col min="6" max="6" width="27.77734375" bestFit="1" customWidth="1"/>
    <col min="7" max="7" width="24.109375" bestFit="1" customWidth="1"/>
    <col min="8" max="13" width="18.5546875" bestFit="1" customWidth="1"/>
    <col min="14" max="14" width="22.21875" bestFit="1" customWidth="1"/>
    <col min="15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5">
        <v>1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6">
        <v>2288.8000000000002</v>
      </c>
      <c r="I2" s="6">
        <v>50</v>
      </c>
      <c r="J2" s="6">
        <v>280.66000000000003</v>
      </c>
      <c r="K2" s="6">
        <v>2619.46</v>
      </c>
      <c r="L2" s="2" t="s">
        <v>29</v>
      </c>
      <c r="M2" s="2" t="s">
        <v>30</v>
      </c>
      <c r="N2" s="7">
        <v>919008662320</v>
      </c>
      <c r="O2" s="6">
        <v>2200</v>
      </c>
      <c r="P2" s="6">
        <v>50</v>
      </c>
      <c r="Q2" s="6">
        <v>0</v>
      </c>
      <c r="R2" s="6">
        <v>0</v>
      </c>
      <c r="S2" s="6">
        <v>0</v>
      </c>
      <c r="T2" s="6">
        <v>0</v>
      </c>
      <c r="U2" s="6">
        <v>2250</v>
      </c>
      <c r="V2" s="2">
        <v>4469</v>
      </c>
      <c r="W2" s="3">
        <v>45233</v>
      </c>
    </row>
    <row r="3" spans="1:23" x14ac:dyDescent="0.3">
      <c r="A3" s="8">
        <v>2</v>
      </c>
      <c r="B3" s="4" t="s">
        <v>31</v>
      </c>
      <c r="C3" s="4" t="s">
        <v>32</v>
      </c>
      <c r="D3" s="4" t="s">
        <v>33</v>
      </c>
      <c r="E3" s="4" t="s">
        <v>26</v>
      </c>
      <c r="F3" s="4" t="s">
        <v>34</v>
      </c>
      <c r="G3" s="4" t="s">
        <v>28</v>
      </c>
      <c r="H3" s="9">
        <v>13034</v>
      </c>
      <c r="I3" s="9">
        <v>50</v>
      </c>
      <c r="J3" s="9">
        <v>1570.08</v>
      </c>
      <c r="K3" s="9">
        <v>14654.08</v>
      </c>
      <c r="L3" s="4" t="s">
        <v>35</v>
      </c>
      <c r="M3" s="4" t="s">
        <v>36</v>
      </c>
      <c r="N3" s="10">
        <v>919769055377</v>
      </c>
      <c r="O3" s="6">
        <f>9747.5-429+572</f>
        <v>9890.5</v>
      </c>
      <c r="P3" s="6">
        <v>50</v>
      </c>
      <c r="Q3" s="9">
        <v>0</v>
      </c>
      <c r="R3" s="9">
        <v>0</v>
      </c>
      <c r="S3" s="9">
        <v>0</v>
      </c>
      <c r="T3" s="9">
        <v>0</v>
      </c>
      <c r="U3" s="6">
        <f>O3+P3</f>
        <v>9940.5</v>
      </c>
      <c r="V3" s="2">
        <v>4469</v>
      </c>
      <c r="W3" s="3">
        <v>45233</v>
      </c>
    </row>
    <row r="4" spans="1:23" x14ac:dyDescent="0.3">
      <c r="A4" s="5">
        <v>3</v>
      </c>
      <c r="B4" s="2" t="s">
        <v>37</v>
      </c>
      <c r="C4" s="2" t="s">
        <v>38</v>
      </c>
      <c r="D4" s="2" t="s">
        <v>33</v>
      </c>
      <c r="E4" s="2" t="s">
        <v>26</v>
      </c>
      <c r="F4" s="2" t="s">
        <v>34</v>
      </c>
      <c r="G4" s="2" t="s">
        <v>28</v>
      </c>
      <c r="H4" s="6">
        <v>4494</v>
      </c>
      <c r="I4" s="6">
        <v>0</v>
      </c>
      <c r="J4" s="6">
        <v>539.28</v>
      </c>
      <c r="K4" s="6">
        <v>5033.28</v>
      </c>
      <c r="L4" s="2" t="s">
        <v>35</v>
      </c>
      <c r="M4" s="2" t="s">
        <v>39</v>
      </c>
      <c r="N4" s="7">
        <v>919769055377</v>
      </c>
      <c r="O4" s="6">
        <v>3710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3710</v>
      </c>
      <c r="V4" s="2">
        <v>4469</v>
      </c>
      <c r="W4" s="3">
        <v>45233</v>
      </c>
    </row>
    <row r="5" spans="1:23" x14ac:dyDescent="0.3">
      <c r="A5" s="8">
        <v>4</v>
      </c>
      <c r="B5" s="4" t="s">
        <v>40</v>
      </c>
      <c r="C5" s="4" t="s">
        <v>41</v>
      </c>
      <c r="D5" s="4" t="s">
        <v>42</v>
      </c>
      <c r="E5" s="4" t="s">
        <v>26</v>
      </c>
      <c r="F5" s="4" t="s">
        <v>43</v>
      </c>
      <c r="G5" s="4" t="s">
        <v>28</v>
      </c>
      <c r="H5" s="9">
        <v>4744</v>
      </c>
      <c r="I5" s="9">
        <v>50</v>
      </c>
      <c r="J5" s="9">
        <v>575.28</v>
      </c>
      <c r="K5" s="9">
        <v>5369.28</v>
      </c>
      <c r="L5" s="4" t="s">
        <v>44</v>
      </c>
      <c r="M5" s="4" t="s">
        <v>45</v>
      </c>
      <c r="N5" s="10">
        <v>917768949237</v>
      </c>
      <c r="O5" s="6">
        <v>3597.5</v>
      </c>
      <c r="P5" s="6">
        <v>50</v>
      </c>
      <c r="Q5" s="9">
        <v>0</v>
      </c>
      <c r="R5" s="9">
        <v>0</v>
      </c>
      <c r="S5" s="9">
        <v>0</v>
      </c>
      <c r="T5" s="9">
        <v>0</v>
      </c>
      <c r="U5" s="6">
        <v>3647.5</v>
      </c>
      <c r="V5" s="2">
        <v>4469</v>
      </c>
      <c r="W5" s="3">
        <v>45233</v>
      </c>
    </row>
    <row r="6" spans="1:23" x14ac:dyDescent="0.3">
      <c r="A6" s="5">
        <v>5</v>
      </c>
      <c r="B6" s="2" t="s">
        <v>46</v>
      </c>
      <c r="C6" s="2" t="s">
        <v>47</v>
      </c>
      <c r="D6" s="2" t="s">
        <v>48</v>
      </c>
      <c r="E6" s="2" t="s">
        <v>26</v>
      </c>
      <c r="F6" s="2" t="s">
        <v>49</v>
      </c>
      <c r="G6" s="2" t="s">
        <v>28</v>
      </c>
      <c r="H6" s="6">
        <v>3559.88</v>
      </c>
      <c r="I6" s="6">
        <v>0</v>
      </c>
      <c r="J6" s="6">
        <v>427.19</v>
      </c>
      <c r="K6" s="6">
        <v>3987.07</v>
      </c>
      <c r="L6" s="2" t="s">
        <v>50</v>
      </c>
      <c r="M6" s="2" t="s">
        <v>51</v>
      </c>
      <c r="N6" s="7">
        <v>918208423274</v>
      </c>
      <c r="O6" s="6">
        <v>3230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3230</v>
      </c>
      <c r="V6" s="2">
        <v>4469</v>
      </c>
      <c r="W6" s="3">
        <v>45233</v>
      </c>
    </row>
    <row r="7" spans="1:23" x14ac:dyDescent="0.3">
      <c r="A7" s="8">
        <v>6</v>
      </c>
      <c r="B7" s="4" t="s">
        <v>52</v>
      </c>
      <c r="C7" s="4" t="s">
        <v>53</v>
      </c>
      <c r="D7" s="4" t="s">
        <v>54</v>
      </c>
      <c r="E7" s="4" t="s">
        <v>26</v>
      </c>
      <c r="F7" s="4" t="s">
        <v>55</v>
      </c>
      <c r="G7" s="4" t="s">
        <v>28</v>
      </c>
      <c r="H7" s="9">
        <v>6625</v>
      </c>
      <c r="I7" s="9">
        <v>0</v>
      </c>
      <c r="J7" s="9">
        <v>795</v>
      </c>
      <c r="K7" s="9">
        <v>7420</v>
      </c>
      <c r="L7" s="4" t="s">
        <v>56</v>
      </c>
      <c r="M7" s="4" t="s">
        <v>57</v>
      </c>
      <c r="N7" s="10">
        <v>918329580558</v>
      </c>
      <c r="O7" s="6">
        <v>5542.5</v>
      </c>
      <c r="P7" s="6">
        <v>0</v>
      </c>
      <c r="Q7" s="9">
        <v>0</v>
      </c>
      <c r="R7" s="9">
        <v>0</v>
      </c>
      <c r="S7" s="9">
        <v>0</v>
      </c>
      <c r="T7" s="9">
        <v>0</v>
      </c>
      <c r="U7" s="6">
        <v>5542.5</v>
      </c>
      <c r="V7" s="2">
        <v>4469</v>
      </c>
      <c r="W7" s="3">
        <v>45233</v>
      </c>
    </row>
    <row r="8" spans="1:23" x14ac:dyDescent="0.3">
      <c r="A8" s="5">
        <v>7</v>
      </c>
      <c r="B8" s="2" t="s">
        <v>58</v>
      </c>
      <c r="C8" s="2" t="s">
        <v>59</v>
      </c>
      <c r="D8" s="2" t="s">
        <v>42</v>
      </c>
      <c r="E8" s="2" t="s">
        <v>26</v>
      </c>
      <c r="F8" s="2" t="s">
        <v>43</v>
      </c>
      <c r="G8" s="2" t="s">
        <v>28</v>
      </c>
      <c r="H8" s="6">
        <v>4580</v>
      </c>
      <c r="I8" s="6">
        <v>0</v>
      </c>
      <c r="J8" s="6">
        <v>549.6</v>
      </c>
      <c r="K8" s="6">
        <v>5129.6000000000004</v>
      </c>
      <c r="L8" s="2" t="s">
        <v>60</v>
      </c>
      <c r="M8" s="2" t="s">
        <v>61</v>
      </c>
      <c r="N8" s="7">
        <v>919028063805</v>
      </c>
      <c r="O8" s="6">
        <v>3337.5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3337.5</v>
      </c>
      <c r="V8" s="2">
        <v>4469</v>
      </c>
      <c r="W8" s="3">
        <v>45233</v>
      </c>
    </row>
    <row r="9" spans="1:23" x14ac:dyDescent="0.3">
      <c r="A9" s="8">
        <v>8</v>
      </c>
      <c r="B9" s="4" t="s">
        <v>62</v>
      </c>
      <c r="C9" s="4" t="s">
        <v>63</v>
      </c>
      <c r="D9" s="4" t="s">
        <v>54</v>
      </c>
      <c r="E9" s="4" t="s">
        <v>26</v>
      </c>
      <c r="F9" s="4" t="s">
        <v>55</v>
      </c>
      <c r="G9" s="4" t="s">
        <v>28</v>
      </c>
      <c r="H9" s="9">
        <v>6225</v>
      </c>
      <c r="I9" s="9">
        <v>0</v>
      </c>
      <c r="J9" s="9">
        <v>747</v>
      </c>
      <c r="K9" s="9">
        <v>6972</v>
      </c>
      <c r="L9" s="4" t="s">
        <v>56</v>
      </c>
      <c r="M9" s="4" t="s">
        <v>57</v>
      </c>
      <c r="N9" s="10">
        <v>918329580558</v>
      </c>
      <c r="O9" s="6">
        <f>4100-429+572</f>
        <v>4243</v>
      </c>
      <c r="P9" s="6">
        <v>0</v>
      </c>
      <c r="Q9" s="9">
        <v>0</v>
      </c>
      <c r="R9" s="9">
        <v>0</v>
      </c>
      <c r="S9" s="9">
        <v>0</v>
      </c>
      <c r="T9" s="9">
        <v>0</v>
      </c>
      <c r="U9" s="6">
        <f>O9+P9</f>
        <v>4243</v>
      </c>
      <c r="V9" s="2">
        <v>4469</v>
      </c>
      <c r="W9" s="3">
        <v>45233</v>
      </c>
    </row>
    <row r="10" spans="1:23" x14ac:dyDescent="0.3">
      <c r="A10" s="5">
        <v>9</v>
      </c>
      <c r="B10" s="2" t="s">
        <v>64</v>
      </c>
      <c r="C10" s="2" t="s">
        <v>65</v>
      </c>
      <c r="D10" s="2" t="s">
        <v>42</v>
      </c>
      <c r="E10" s="2" t="s">
        <v>26</v>
      </c>
      <c r="F10" s="2" t="s">
        <v>43</v>
      </c>
      <c r="G10" s="2" t="s">
        <v>28</v>
      </c>
      <c r="H10" s="6">
        <v>2968</v>
      </c>
      <c r="I10" s="6">
        <v>0</v>
      </c>
      <c r="J10" s="6">
        <v>356.16</v>
      </c>
      <c r="K10" s="6">
        <v>3324.16</v>
      </c>
      <c r="L10" s="2" t="s">
        <v>60</v>
      </c>
      <c r="M10" s="2" t="s">
        <v>66</v>
      </c>
      <c r="N10" s="7">
        <v>919028063805</v>
      </c>
      <c r="O10" s="6">
        <v>2320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2320</v>
      </c>
      <c r="V10" s="2">
        <v>4469</v>
      </c>
      <c r="W10" s="3">
        <v>45233</v>
      </c>
    </row>
    <row r="11" spans="1:23" x14ac:dyDescent="0.3">
      <c r="A11" s="8">
        <v>10</v>
      </c>
      <c r="B11" s="4" t="s">
        <v>67</v>
      </c>
      <c r="C11" s="4" t="s">
        <v>68</v>
      </c>
      <c r="D11" s="4" t="s">
        <v>69</v>
      </c>
      <c r="E11" s="4" t="s">
        <v>26</v>
      </c>
      <c r="F11" s="4" t="s">
        <v>70</v>
      </c>
      <c r="G11" s="4" t="s">
        <v>28</v>
      </c>
      <c r="H11" s="9">
        <v>3278</v>
      </c>
      <c r="I11" s="9">
        <v>50</v>
      </c>
      <c r="J11" s="9">
        <v>399.36</v>
      </c>
      <c r="K11" s="9">
        <v>3727.36</v>
      </c>
      <c r="L11" s="4" t="s">
        <v>71</v>
      </c>
      <c r="M11" s="4" t="s">
        <v>72</v>
      </c>
      <c r="N11" s="10">
        <v>919845675477</v>
      </c>
      <c r="O11" s="6">
        <v>2720</v>
      </c>
      <c r="P11" s="6">
        <v>50</v>
      </c>
      <c r="Q11" s="9">
        <v>0</v>
      </c>
      <c r="R11" s="9">
        <v>0</v>
      </c>
      <c r="S11" s="9">
        <v>0</v>
      </c>
      <c r="T11" s="9">
        <v>0</v>
      </c>
      <c r="U11" s="6">
        <v>2770</v>
      </c>
      <c r="V11" s="2">
        <v>4469</v>
      </c>
      <c r="W11" s="3">
        <v>45233</v>
      </c>
    </row>
    <row r="12" spans="1:23" x14ac:dyDescent="0.3">
      <c r="A12" s="5">
        <v>11</v>
      </c>
      <c r="B12" s="2" t="s">
        <v>73</v>
      </c>
      <c r="C12" s="2" t="s">
        <v>74</v>
      </c>
      <c r="D12" s="2" t="s">
        <v>75</v>
      </c>
      <c r="E12" s="2" t="s">
        <v>26</v>
      </c>
      <c r="F12" s="2" t="s">
        <v>76</v>
      </c>
      <c r="G12" s="2" t="s">
        <v>28</v>
      </c>
      <c r="H12" s="6">
        <v>3325</v>
      </c>
      <c r="I12" s="6">
        <v>0</v>
      </c>
      <c r="J12" s="6">
        <v>399</v>
      </c>
      <c r="K12" s="6">
        <v>3724</v>
      </c>
      <c r="L12" s="2" t="s">
        <v>29</v>
      </c>
      <c r="M12" s="2" t="s">
        <v>77</v>
      </c>
      <c r="N12" s="7">
        <v>919008662320</v>
      </c>
      <c r="O12" s="6">
        <v>2860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2860</v>
      </c>
      <c r="V12" s="2">
        <v>4469</v>
      </c>
      <c r="W12" s="3">
        <v>45233</v>
      </c>
    </row>
    <row r="13" spans="1:23" x14ac:dyDescent="0.3">
      <c r="A13" s="8">
        <v>12</v>
      </c>
      <c r="B13" s="4" t="s">
        <v>78</v>
      </c>
      <c r="C13" s="4" t="s">
        <v>79</v>
      </c>
      <c r="D13" s="4" t="s">
        <v>80</v>
      </c>
      <c r="E13" s="4" t="s">
        <v>26</v>
      </c>
      <c r="F13" s="4" t="s">
        <v>81</v>
      </c>
      <c r="G13" s="4" t="s">
        <v>28</v>
      </c>
      <c r="H13" s="9">
        <v>14875.46</v>
      </c>
      <c r="I13" s="9">
        <v>0</v>
      </c>
      <c r="J13" s="9">
        <v>1785.06</v>
      </c>
      <c r="K13" s="9">
        <v>16660.52</v>
      </c>
      <c r="L13" s="4" t="s">
        <v>82</v>
      </c>
      <c r="M13" s="4" t="s">
        <v>83</v>
      </c>
      <c r="N13" s="10">
        <v>918788630549</v>
      </c>
      <c r="O13" s="6">
        <f>11315-429+572</f>
        <v>11458</v>
      </c>
      <c r="P13" s="6">
        <v>0</v>
      </c>
      <c r="Q13" s="9">
        <v>0</v>
      </c>
      <c r="R13" s="9">
        <v>0</v>
      </c>
      <c r="S13" s="9">
        <v>0</v>
      </c>
      <c r="T13" s="9">
        <v>0</v>
      </c>
      <c r="U13" s="6">
        <f>O13+P13</f>
        <v>11458</v>
      </c>
      <c r="V13" s="2">
        <v>4469</v>
      </c>
      <c r="W13" s="3">
        <v>45233</v>
      </c>
    </row>
    <row r="14" spans="1:23" x14ac:dyDescent="0.3">
      <c r="A14" s="5">
        <v>13</v>
      </c>
      <c r="B14" s="2" t="s">
        <v>84</v>
      </c>
      <c r="C14" s="2" t="s">
        <v>85</v>
      </c>
      <c r="D14" s="2" t="s">
        <v>80</v>
      </c>
      <c r="E14" s="2" t="s">
        <v>26</v>
      </c>
      <c r="F14" s="2" t="s">
        <v>81</v>
      </c>
      <c r="G14" s="2" t="s">
        <v>28</v>
      </c>
      <c r="H14" s="6">
        <v>12134.44</v>
      </c>
      <c r="I14" s="6">
        <v>200</v>
      </c>
      <c r="J14" s="6">
        <v>1480.13</v>
      </c>
      <c r="K14" s="6">
        <v>13814.57</v>
      </c>
      <c r="L14" s="2" t="s">
        <v>82</v>
      </c>
      <c r="M14" s="2" t="s">
        <v>86</v>
      </c>
      <c r="N14" s="7">
        <v>918788630549</v>
      </c>
      <c r="O14" s="6">
        <f>9335-429+572</f>
        <v>9478</v>
      </c>
      <c r="P14" s="6">
        <v>200</v>
      </c>
      <c r="Q14" s="6">
        <v>0</v>
      </c>
      <c r="R14" s="6">
        <v>0</v>
      </c>
      <c r="S14" s="6">
        <v>0</v>
      </c>
      <c r="T14" s="6">
        <v>0</v>
      </c>
      <c r="U14" s="6">
        <f>O14+P14</f>
        <v>9678</v>
      </c>
      <c r="V14" s="2">
        <v>4469</v>
      </c>
      <c r="W14" s="3">
        <v>45233</v>
      </c>
    </row>
    <row r="15" spans="1:23" x14ac:dyDescent="0.3">
      <c r="A15" s="8">
        <v>14</v>
      </c>
      <c r="B15" s="4" t="s">
        <v>87</v>
      </c>
      <c r="C15" s="4" t="s">
        <v>88</v>
      </c>
      <c r="D15" s="4" t="s">
        <v>69</v>
      </c>
      <c r="E15" s="4" t="s">
        <v>26</v>
      </c>
      <c r="F15" s="4" t="s">
        <v>70</v>
      </c>
      <c r="G15" s="4" t="s">
        <v>28</v>
      </c>
      <c r="H15" s="9">
        <v>4176</v>
      </c>
      <c r="I15" s="9">
        <v>0</v>
      </c>
      <c r="J15" s="9">
        <v>501.12</v>
      </c>
      <c r="K15" s="9">
        <v>4677.12</v>
      </c>
      <c r="L15" s="4" t="s">
        <v>89</v>
      </c>
      <c r="M15" s="4" t="s">
        <v>90</v>
      </c>
      <c r="N15" s="10">
        <v>918459817068</v>
      </c>
      <c r="O15" s="6">
        <v>3040</v>
      </c>
      <c r="P15" s="6">
        <v>0</v>
      </c>
      <c r="Q15" s="9">
        <v>0</v>
      </c>
      <c r="R15" s="9">
        <v>0</v>
      </c>
      <c r="S15" s="9">
        <v>0</v>
      </c>
      <c r="T15" s="9">
        <v>0</v>
      </c>
      <c r="U15" s="6">
        <v>3040</v>
      </c>
      <c r="V15" s="2">
        <v>4469</v>
      </c>
      <c r="W15" s="3">
        <v>45233</v>
      </c>
    </row>
    <row r="16" spans="1:23" x14ac:dyDescent="0.3">
      <c r="A16" s="5">
        <v>15</v>
      </c>
      <c r="B16" s="2" t="s">
        <v>91</v>
      </c>
      <c r="C16" s="2" t="s">
        <v>92</v>
      </c>
      <c r="D16" s="2" t="s">
        <v>93</v>
      </c>
      <c r="E16" s="2" t="s">
        <v>26</v>
      </c>
      <c r="F16" s="2" t="s">
        <v>94</v>
      </c>
      <c r="G16" s="2" t="s">
        <v>28</v>
      </c>
      <c r="H16" s="6">
        <v>3588</v>
      </c>
      <c r="I16" s="6">
        <v>200</v>
      </c>
      <c r="J16" s="6">
        <v>454.56</v>
      </c>
      <c r="K16" s="6">
        <v>4242.5600000000004</v>
      </c>
      <c r="L16" s="2" t="s">
        <v>89</v>
      </c>
      <c r="M16" s="2" t="s">
        <v>95</v>
      </c>
      <c r="N16" s="7">
        <v>918459817068</v>
      </c>
      <c r="O16" s="6">
        <v>2960</v>
      </c>
      <c r="P16" s="6">
        <v>200</v>
      </c>
      <c r="Q16" s="6">
        <v>0</v>
      </c>
      <c r="R16" s="6">
        <v>0</v>
      </c>
      <c r="S16" s="6">
        <v>0</v>
      </c>
      <c r="T16" s="6">
        <v>0</v>
      </c>
      <c r="U16" s="6">
        <v>3160</v>
      </c>
      <c r="V16" s="2">
        <v>4469</v>
      </c>
      <c r="W16" s="3">
        <v>45233</v>
      </c>
    </row>
    <row r="17" spans="1:23" x14ac:dyDescent="0.3">
      <c r="A17" s="8">
        <v>16</v>
      </c>
      <c r="B17" s="4" t="s">
        <v>96</v>
      </c>
      <c r="C17" s="4" t="s">
        <v>97</v>
      </c>
      <c r="D17" s="4" t="s">
        <v>80</v>
      </c>
      <c r="E17" s="4" t="s">
        <v>26</v>
      </c>
      <c r="F17" s="4" t="s">
        <v>81</v>
      </c>
      <c r="G17" s="4" t="s">
        <v>28</v>
      </c>
      <c r="H17" s="9">
        <v>5282.24</v>
      </c>
      <c r="I17" s="9">
        <v>0</v>
      </c>
      <c r="J17" s="9">
        <v>633.87</v>
      </c>
      <c r="K17" s="9">
        <v>5916.11</v>
      </c>
      <c r="L17" s="4" t="s">
        <v>82</v>
      </c>
      <c r="M17" s="4" t="s">
        <v>98</v>
      </c>
      <c r="N17" s="10">
        <v>918788630549</v>
      </c>
      <c r="O17" s="6">
        <v>4460</v>
      </c>
      <c r="P17" s="6">
        <v>0</v>
      </c>
      <c r="Q17" s="9">
        <v>0</v>
      </c>
      <c r="R17" s="9">
        <v>0</v>
      </c>
      <c r="S17" s="9">
        <v>0</v>
      </c>
      <c r="T17" s="9">
        <v>0</v>
      </c>
      <c r="U17" s="6">
        <v>4460</v>
      </c>
      <c r="V17" s="2">
        <v>4469</v>
      </c>
      <c r="W17" s="3">
        <v>45233</v>
      </c>
    </row>
    <row r="18" spans="1:23" x14ac:dyDescent="0.3">
      <c r="A18" s="5">
        <v>17</v>
      </c>
      <c r="B18" s="2" t="s">
        <v>99</v>
      </c>
      <c r="C18" s="2" t="s">
        <v>100</v>
      </c>
      <c r="D18" s="2" t="s">
        <v>75</v>
      </c>
      <c r="E18" s="2" t="s">
        <v>26</v>
      </c>
      <c r="F18" s="2" t="s">
        <v>101</v>
      </c>
      <c r="G18" s="2" t="s">
        <v>28</v>
      </c>
      <c r="H18" s="6">
        <v>4750</v>
      </c>
      <c r="I18" s="6">
        <v>0</v>
      </c>
      <c r="J18" s="6">
        <v>570</v>
      </c>
      <c r="K18" s="6">
        <v>5320</v>
      </c>
      <c r="L18" s="2" t="s">
        <v>102</v>
      </c>
      <c r="M18" s="2" t="s">
        <v>103</v>
      </c>
      <c r="N18" s="7">
        <v>919791929910</v>
      </c>
      <c r="O18" s="6">
        <v>3940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3940</v>
      </c>
      <c r="V18" s="2">
        <v>4469</v>
      </c>
      <c r="W18" s="3">
        <v>45233</v>
      </c>
    </row>
    <row r="19" spans="1:23" x14ac:dyDescent="0.3">
      <c r="A19" s="8">
        <v>18</v>
      </c>
      <c r="B19" s="4" t="s">
        <v>104</v>
      </c>
      <c r="C19" s="4" t="s">
        <v>105</v>
      </c>
      <c r="D19" s="4" t="s">
        <v>106</v>
      </c>
      <c r="E19" s="4" t="s">
        <v>26</v>
      </c>
      <c r="F19" s="4" t="s">
        <v>107</v>
      </c>
      <c r="G19" s="4" t="s">
        <v>28</v>
      </c>
      <c r="H19" s="9">
        <v>5544</v>
      </c>
      <c r="I19" s="9">
        <v>0</v>
      </c>
      <c r="J19" s="9">
        <v>665.28</v>
      </c>
      <c r="K19" s="9">
        <v>6209.28</v>
      </c>
      <c r="L19" s="4" t="s">
        <v>82</v>
      </c>
      <c r="M19" s="4" t="s">
        <v>86</v>
      </c>
      <c r="N19" s="10">
        <v>917666847137</v>
      </c>
      <c r="O19" s="6">
        <v>4460</v>
      </c>
      <c r="P19" s="6">
        <v>0</v>
      </c>
      <c r="Q19" s="9">
        <v>0</v>
      </c>
      <c r="R19" s="9">
        <v>0</v>
      </c>
      <c r="S19" s="9">
        <v>0</v>
      </c>
      <c r="T19" s="9">
        <v>0</v>
      </c>
      <c r="U19" s="6">
        <v>4460</v>
      </c>
      <c r="V19" s="2">
        <v>4469</v>
      </c>
      <c r="W19" s="3">
        <v>45233</v>
      </c>
    </row>
    <row r="20" spans="1:23" x14ac:dyDescent="0.3">
      <c r="A20" s="5">
        <v>19</v>
      </c>
      <c r="B20" s="2" t="s">
        <v>108</v>
      </c>
      <c r="C20" s="2" t="s">
        <v>109</v>
      </c>
      <c r="D20" s="2" t="s">
        <v>25</v>
      </c>
      <c r="E20" s="2" t="s">
        <v>26</v>
      </c>
      <c r="F20" s="2" t="s">
        <v>110</v>
      </c>
      <c r="G20" s="2" t="s">
        <v>28</v>
      </c>
      <c r="H20" s="6">
        <v>2288.8000000000002</v>
      </c>
      <c r="I20" s="6">
        <v>50</v>
      </c>
      <c r="J20" s="6">
        <v>280.66000000000003</v>
      </c>
      <c r="K20" s="6">
        <v>2619.46</v>
      </c>
      <c r="L20" s="2" t="s">
        <v>111</v>
      </c>
      <c r="M20" s="2" t="s">
        <v>103</v>
      </c>
      <c r="N20" s="7">
        <v>919075189674</v>
      </c>
      <c r="O20" s="6">
        <v>2200</v>
      </c>
      <c r="P20" s="6">
        <v>50</v>
      </c>
      <c r="Q20" s="6">
        <v>0</v>
      </c>
      <c r="R20" s="6">
        <v>0</v>
      </c>
      <c r="S20" s="6">
        <v>0</v>
      </c>
      <c r="T20" s="6">
        <v>0</v>
      </c>
      <c r="U20" s="6">
        <v>2250</v>
      </c>
      <c r="V20" s="2">
        <v>4469</v>
      </c>
      <c r="W20" s="3">
        <v>45233</v>
      </c>
    </row>
    <row r="21" spans="1:23" x14ac:dyDescent="0.3">
      <c r="A21" s="8">
        <v>20</v>
      </c>
      <c r="B21" s="4" t="s">
        <v>112</v>
      </c>
      <c r="C21" s="4" t="s">
        <v>113</v>
      </c>
      <c r="D21" s="4" t="s">
        <v>114</v>
      </c>
      <c r="E21" s="4" t="s">
        <v>26</v>
      </c>
      <c r="F21" s="4" t="s">
        <v>115</v>
      </c>
      <c r="G21" s="4" t="s">
        <v>28</v>
      </c>
      <c r="H21" s="9">
        <v>4200</v>
      </c>
      <c r="I21" s="9">
        <v>50</v>
      </c>
      <c r="J21" s="9">
        <v>510</v>
      </c>
      <c r="K21" s="9">
        <v>4760</v>
      </c>
      <c r="L21" s="4" t="s">
        <v>116</v>
      </c>
      <c r="M21" s="4" t="s">
        <v>117</v>
      </c>
      <c r="N21" s="10">
        <v>919845675477</v>
      </c>
      <c r="O21" s="6">
        <v>3500</v>
      </c>
      <c r="P21" s="6">
        <v>50</v>
      </c>
      <c r="Q21" s="9">
        <v>0</v>
      </c>
      <c r="R21" s="9">
        <v>0</v>
      </c>
      <c r="S21" s="9">
        <v>0</v>
      </c>
      <c r="T21" s="9">
        <v>0</v>
      </c>
      <c r="U21" s="6">
        <v>3550</v>
      </c>
      <c r="V21" s="2">
        <v>4469</v>
      </c>
      <c r="W21" s="3">
        <v>45233</v>
      </c>
    </row>
    <row r="22" spans="1:23" x14ac:dyDescent="0.3">
      <c r="A22" s="5">
        <v>21</v>
      </c>
      <c r="B22" s="2" t="s">
        <v>118</v>
      </c>
      <c r="C22" s="2" t="s">
        <v>119</v>
      </c>
      <c r="D22" s="2" t="s">
        <v>114</v>
      </c>
      <c r="E22" s="2" t="s">
        <v>26</v>
      </c>
      <c r="F22" s="2" t="s">
        <v>115</v>
      </c>
      <c r="G22" s="2" t="s">
        <v>28</v>
      </c>
      <c r="H22" s="6">
        <v>6650</v>
      </c>
      <c r="I22" s="6">
        <v>0</v>
      </c>
      <c r="J22" s="6">
        <v>798</v>
      </c>
      <c r="K22" s="6">
        <v>7448</v>
      </c>
      <c r="L22" s="2" t="s">
        <v>116</v>
      </c>
      <c r="M22" s="2" t="s">
        <v>120</v>
      </c>
      <c r="N22" s="7">
        <v>919845675477</v>
      </c>
      <c r="O22" s="6">
        <v>5187.5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5187.5</v>
      </c>
      <c r="V22" s="2">
        <v>4469</v>
      </c>
      <c r="W22" s="3">
        <v>45233</v>
      </c>
    </row>
    <row r="23" spans="1:23" x14ac:dyDescent="0.3">
      <c r="A23" s="8">
        <v>22</v>
      </c>
      <c r="B23" s="4" t="s">
        <v>121</v>
      </c>
      <c r="C23" s="4" t="s">
        <v>122</v>
      </c>
      <c r="D23" s="4" t="s">
        <v>114</v>
      </c>
      <c r="E23" s="4" t="s">
        <v>26</v>
      </c>
      <c r="F23" s="4" t="s">
        <v>115</v>
      </c>
      <c r="G23" s="4" t="s">
        <v>28</v>
      </c>
      <c r="H23" s="9">
        <v>7028</v>
      </c>
      <c r="I23" s="9">
        <v>0</v>
      </c>
      <c r="J23" s="9">
        <v>843.36</v>
      </c>
      <c r="K23" s="9">
        <v>7871.36</v>
      </c>
      <c r="L23" s="4" t="s">
        <v>116</v>
      </c>
      <c r="M23" s="4" t="s">
        <v>120</v>
      </c>
      <c r="N23" s="10">
        <v>919845675477</v>
      </c>
      <c r="O23" s="6">
        <v>5420</v>
      </c>
      <c r="P23" s="6">
        <v>0</v>
      </c>
      <c r="Q23" s="9">
        <v>0</v>
      </c>
      <c r="R23" s="9">
        <v>0</v>
      </c>
      <c r="S23" s="9">
        <v>0</v>
      </c>
      <c r="T23" s="9">
        <v>0</v>
      </c>
      <c r="U23" s="6">
        <v>5420</v>
      </c>
      <c r="V23" s="2">
        <v>4469</v>
      </c>
      <c r="W23" s="3">
        <v>45233</v>
      </c>
    </row>
    <row r="24" spans="1:23" x14ac:dyDescent="0.3">
      <c r="A24" s="5">
        <v>27</v>
      </c>
      <c r="B24" s="2" t="s">
        <v>139</v>
      </c>
      <c r="C24" s="2" t="s">
        <v>140</v>
      </c>
      <c r="D24" s="2" t="s">
        <v>75</v>
      </c>
      <c r="E24" s="2" t="s">
        <v>26</v>
      </c>
      <c r="F24" s="2" t="s">
        <v>101</v>
      </c>
      <c r="G24" s="2" t="s">
        <v>28</v>
      </c>
      <c r="H24" s="6">
        <v>3125</v>
      </c>
      <c r="I24" s="6">
        <v>0</v>
      </c>
      <c r="J24" s="6">
        <v>375</v>
      </c>
      <c r="K24" s="6">
        <v>3500</v>
      </c>
      <c r="L24" s="2" t="s">
        <v>111</v>
      </c>
      <c r="M24" s="2" t="s">
        <v>141</v>
      </c>
      <c r="N24" s="7">
        <v>919075189674</v>
      </c>
      <c r="O24" s="6">
        <v>2700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2700</v>
      </c>
      <c r="V24" s="2">
        <v>4469</v>
      </c>
      <c r="W24" s="3">
        <v>45233</v>
      </c>
    </row>
    <row r="25" spans="1:23" x14ac:dyDescent="0.3">
      <c r="A25" s="8">
        <v>28</v>
      </c>
      <c r="B25" s="4" t="s">
        <v>142</v>
      </c>
      <c r="C25" s="4" t="s">
        <v>143</v>
      </c>
      <c r="D25" s="4" t="s">
        <v>135</v>
      </c>
      <c r="E25" s="4" t="s">
        <v>26</v>
      </c>
      <c r="F25" s="4" t="s">
        <v>144</v>
      </c>
      <c r="G25" s="4" t="s">
        <v>28</v>
      </c>
      <c r="H25" s="9">
        <v>8186</v>
      </c>
      <c r="I25" s="9">
        <v>0</v>
      </c>
      <c r="J25" s="9">
        <v>982.32</v>
      </c>
      <c r="K25" s="9">
        <v>9168.32</v>
      </c>
      <c r="L25" s="4" t="s">
        <v>145</v>
      </c>
      <c r="M25" s="4" t="s">
        <v>146</v>
      </c>
      <c r="N25" s="10">
        <v>916362013124</v>
      </c>
      <c r="O25" s="6">
        <v>6410</v>
      </c>
      <c r="P25" s="6">
        <v>0</v>
      </c>
      <c r="Q25" s="9">
        <v>0</v>
      </c>
      <c r="R25" s="9">
        <v>0</v>
      </c>
      <c r="S25" s="9">
        <v>0</v>
      </c>
      <c r="T25" s="9">
        <v>0</v>
      </c>
      <c r="U25" s="6">
        <v>6410</v>
      </c>
      <c r="V25" s="2">
        <v>4469</v>
      </c>
      <c r="W25" s="3">
        <v>45233</v>
      </c>
    </row>
    <row r="26" spans="1:23" x14ac:dyDescent="0.3">
      <c r="A26" s="5">
        <v>29</v>
      </c>
      <c r="B26" s="2" t="s">
        <v>147</v>
      </c>
      <c r="C26" s="2" t="s">
        <v>148</v>
      </c>
      <c r="D26" s="2" t="s">
        <v>135</v>
      </c>
      <c r="E26" s="2" t="s">
        <v>26</v>
      </c>
      <c r="F26" s="2" t="s">
        <v>149</v>
      </c>
      <c r="G26" s="2" t="s">
        <v>28</v>
      </c>
      <c r="H26" s="6">
        <v>7370</v>
      </c>
      <c r="I26" s="6">
        <v>0</v>
      </c>
      <c r="J26" s="6">
        <v>884.4</v>
      </c>
      <c r="K26" s="6">
        <v>8254.4</v>
      </c>
      <c r="L26" s="2" t="s">
        <v>150</v>
      </c>
      <c r="M26" s="2" t="s">
        <v>151</v>
      </c>
      <c r="N26" s="7">
        <v>919986195058</v>
      </c>
      <c r="O26" s="6">
        <f>4800-429+572</f>
        <v>4943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f>O26+P26</f>
        <v>4943</v>
      </c>
      <c r="V26" s="2">
        <v>4469</v>
      </c>
      <c r="W26" s="3">
        <v>45233</v>
      </c>
    </row>
    <row r="27" spans="1:23" x14ac:dyDescent="0.3">
      <c r="A27" s="8">
        <v>30</v>
      </c>
      <c r="B27" s="4" t="s">
        <v>152</v>
      </c>
      <c r="C27" s="4" t="s">
        <v>153</v>
      </c>
      <c r="D27" s="4" t="s">
        <v>135</v>
      </c>
      <c r="E27" s="4" t="s">
        <v>26</v>
      </c>
      <c r="F27" s="4" t="s">
        <v>154</v>
      </c>
      <c r="G27" s="4" t="s">
        <v>28</v>
      </c>
      <c r="H27" s="9">
        <v>4718</v>
      </c>
      <c r="I27" s="9">
        <v>0</v>
      </c>
      <c r="J27" s="9">
        <v>566.16</v>
      </c>
      <c r="K27" s="9">
        <v>5284.16</v>
      </c>
      <c r="L27" s="4" t="s">
        <v>150</v>
      </c>
      <c r="M27" s="4" t="s">
        <v>155</v>
      </c>
      <c r="N27" s="10">
        <v>917666847137</v>
      </c>
      <c r="O27" s="6">
        <v>3840</v>
      </c>
      <c r="P27" s="6">
        <v>0</v>
      </c>
      <c r="Q27" s="9">
        <v>0</v>
      </c>
      <c r="R27" s="9">
        <v>0</v>
      </c>
      <c r="S27" s="9">
        <v>0</v>
      </c>
      <c r="T27" s="9">
        <v>0</v>
      </c>
      <c r="U27" s="6">
        <v>3840</v>
      </c>
      <c r="V27" s="2">
        <v>4469</v>
      </c>
      <c r="W27" s="3">
        <v>45233</v>
      </c>
    </row>
    <row r="28" spans="1:23" x14ac:dyDescent="0.3">
      <c r="A28" s="5">
        <v>31</v>
      </c>
      <c r="B28" s="2" t="s">
        <v>156</v>
      </c>
      <c r="C28" s="2" t="s">
        <v>157</v>
      </c>
      <c r="D28" s="2" t="s">
        <v>158</v>
      </c>
      <c r="E28" s="2" t="s">
        <v>26</v>
      </c>
      <c r="F28" s="2" t="s">
        <v>159</v>
      </c>
      <c r="G28" s="2" t="s">
        <v>28</v>
      </c>
      <c r="H28" s="6">
        <v>2300</v>
      </c>
      <c r="I28" s="6">
        <v>0</v>
      </c>
      <c r="J28" s="6">
        <v>276</v>
      </c>
      <c r="K28" s="6">
        <v>2576</v>
      </c>
      <c r="L28" s="2" t="s">
        <v>131</v>
      </c>
      <c r="M28" s="2" t="s">
        <v>160</v>
      </c>
      <c r="N28" s="7">
        <v>919356341456</v>
      </c>
      <c r="O28" s="6">
        <v>2300</v>
      </c>
      <c r="P28" s="6">
        <v>250</v>
      </c>
      <c r="Q28" s="6">
        <v>0</v>
      </c>
      <c r="R28" s="6">
        <v>0</v>
      </c>
      <c r="S28" s="6">
        <v>0</v>
      </c>
      <c r="T28" s="6">
        <v>0</v>
      </c>
      <c r="U28" s="6">
        <v>2550</v>
      </c>
      <c r="V28" s="2">
        <v>4469</v>
      </c>
      <c r="W28" s="3">
        <v>45233</v>
      </c>
    </row>
    <row r="29" spans="1:23" x14ac:dyDescent="0.3">
      <c r="A29" s="5">
        <v>33</v>
      </c>
      <c r="B29" s="2" t="s">
        <v>167</v>
      </c>
      <c r="C29" s="2" t="s">
        <v>168</v>
      </c>
      <c r="D29" s="2" t="s">
        <v>158</v>
      </c>
      <c r="E29" s="2" t="s">
        <v>26</v>
      </c>
      <c r="F29" s="2" t="s">
        <v>169</v>
      </c>
      <c r="G29" s="2" t="s">
        <v>28</v>
      </c>
      <c r="H29" s="6">
        <v>11095</v>
      </c>
      <c r="I29" s="6">
        <v>50</v>
      </c>
      <c r="J29" s="6">
        <v>1337.4</v>
      </c>
      <c r="K29" s="6">
        <v>12482.4</v>
      </c>
      <c r="L29" s="2" t="s">
        <v>82</v>
      </c>
      <c r="M29" s="2" t="s">
        <v>86</v>
      </c>
      <c r="N29" s="7">
        <v>917666847137</v>
      </c>
      <c r="O29" s="6">
        <f>8297.5-429+572</f>
        <v>8440.5</v>
      </c>
      <c r="P29" s="6">
        <v>50</v>
      </c>
      <c r="Q29" s="6">
        <v>0</v>
      </c>
      <c r="R29" s="6">
        <v>0</v>
      </c>
      <c r="S29" s="6">
        <v>0</v>
      </c>
      <c r="T29" s="6">
        <v>0</v>
      </c>
      <c r="U29" s="6">
        <f>O29+P29</f>
        <v>8490.5</v>
      </c>
      <c r="V29" s="2">
        <v>4469</v>
      </c>
      <c r="W29" s="3">
        <v>45233</v>
      </c>
    </row>
    <row r="30" spans="1:23" x14ac:dyDescent="0.3">
      <c r="A30" s="8">
        <v>34</v>
      </c>
      <c r="B30" s="4" t="s">
        <v>170</v>
      </c>
      <c r="C30" s="4" t="s">
        <v>171</v>
      </c>
      <c r="D30" s="4" t="s">
        <v>163</v>
      </c>
      <c r="E30" s="4" t="s">
        <v>26</v>
      </c>
      <c r="F30" s="4" t="s">
        <v>172</v>
      </c>
      <c r="G30" s="4" t="s">
        <v>28</v>
      </c>
      <c r="H30" s="9">
        <v>5085</v>
      </c>
      <c r="I30" s="9">
        <v>0</v>
      </c>
      <c r="J30" s="9">
        <v>610.20000000000005</v>
      </c>
      <c r="K30" s="9">
        <v>5695.2</v>
      </c>
      <c r="L30" s="4" t="s">
        <v>35</v>
      </c>
      <c r="M30" s="4" t="s">
        <v>173</v>
      </c>
      <c r="N30" s="10">
        <v>919769055377</v>
      </c>
      <c r="O30" s="6">
        <v>3890</v>
      </c>
      <c r="P30" s="6">
        <v>0</v>
      </c>
      <c r="Q30" s="9">
        <v>0</v>
      </c>
      <c r="R30" s="9">
        <v>0</v>
      </c>
      <c r="S30" s="9">
        <v>0</v>
      </c>
      <c r="T30" s="9">
        <v>0</v>
      </c>
      <c r="U30" s="6">
        <v>3890</v>
      </c>
      <c r="V30" s="2">
        <v>4469</v>
      </c>
      <c r="W30" s="3">
        <v>45233</v>
      </c>
    </row>
    <row r="31" spans="1:23" x14ac:dyDescent="0.3">
      <c r="A31" s="5">
        <v>35</v>
      </c>
      <c r="B31" s="2" t="s">
        <v>174</v>
      </c>
      <c r="C31" s="2" t="s">
        <v>175</v>
      </c>
      <c r="D31" s="2" t="s">
        <v>163</v>
      </c>
      <c r="E31" s="2" t="s">
        <v>26</v>
      </c>
      <c r="F31" s="2" t="s">
        <v>164</v>
      </c>
      <c r="G31" s="2" t="s">
        <v>28</v>
      </c>
      <c r="H31" s="6">
        <v>8595</v>
      </c>
      <c r="I31" s="6">
        <v>0</v>
      </c>
      <c r="J31" s="6">
        <v>1031.4000000000001</v>
      </c>
      <c r="K31" s="6">
        <v>9626.4</v>
      </c>
      <c r="L31" s="2" t="s">
        <v>165</v>
      </c>
      <c r="M31" s="2" t="s">
        <v>166</v>
      </c>
      <c r="N31" s="7">
        <v>917385961452</v>
      </c>
      <c r="O31" s="6">
        <f>4730-429</f>
        <v>4301</v>
      </c>
      <c r="P31" s="6">
        <v>50</v>
      </c>
      <c r="Q31" s="6">
        <v>0</v>
      </c>
      <c r="R31" s="6">
        <v>0</v>
      </c>
      <c r="S31" s="6">
        <v>0</v>
      </c>
      <c r="T31" s="6">
        <v>0</v>
      </c>
      <c r="U31" s="6">
        <f>O31+P31</f>
        <v>4351</v>
      </c>
      <c r="V31" s="2">
        <v>4469</v>
      </c>
      <c r="W31" s="3">
        <v>45233</v>
      </c>
    </row>
    <row r="32" spans="1:23" x14ac:dyDescent="0.3">
      <c r="A32" s="8">
        <v>36</v>
      </c>
      <c r="B32" s="4" t="s">
        <v>176</v>
      </c>
      <c r="C32" s="4" t="s">
        <v>177</v>
      </c>
      <c r="D32" s="4" t="s">
        <v>158</v>
      </c>
      <c r="E32" s="4" t="s">
        <v>26</v>
      </c>
      <c r="F32" s="4" t="s">
        <v>178</v>
      </c>
      <c r="G32" s="4" t="s">
        <v>28</v>
      </c>
      <c r="H32" s="9">
        <v>2475</v>
      </c>
      <c r="I32" s="9">
        <v>50</v>
      </c>
      <c r="J32" s="9">
        <v>303</v>
      </c>
      <c r="K32" s="9">
        <v>2828</v>
      </c>
      <c r="L32" s="4" t="s">
        <v>131</v>
      </c>
      <c r="M32" s="4" t="s">
        <v>179</v>
      </c>
      <c r="N32" s="10">
        <v>919356341456</v>
      </c>
      <c r="O32" s="6">
        <v>2425</v>
      </c>
      <c r="P32" s="6">
        <v>50</v>
      </c>
      <c r="Q32" s="9">
        <v>0</v>
      </c>
      <c r="R32" s="9">
        <v>0</v>
      </c>
      <c r="S32" s="9">
        <v>0</v>
      </c>
      <c r="T32" s="9">
        <v>0</v>
      </c>
      <c r="U32" s="6">
        <v>2475</v>
      </c>
      <c r="V32" s="2">
        <v>4469</v>
      </c>
      <c r="W32" s="3">
        <v>45233</v>
      </c>
    </row>
    <row r="33" spans="1:23" x14ac:dyDescent="0.3">
      <c r="A33" s="5">
        <v>37</v>
      </c>
      <c r="B33" s="2" t="s">
        <v>180</v>
      </c>
      <c r="C33" s="2" t="s">
        <v>181</v>
      </c>
      <c r="D33" s="2" t="s">
        <v>158</v>
      </c>
      <c r="E33" s="2" t="s">
        <v>26</v>
      </c>
      <c r="F33" s="2" t="s">
        <v>182</v>
      </c>
      <c r="G33" s="2" t="s">
        <v>28</v>
      </c>
      <c r="H33" s="6">
        <v>5250</v>
      </c>
      <c r="I33" s="6">
        <v>0</v>
      </c>
      <c r="J33" s="6">
        <v>630</v>
      </c>
      <c r="K33" s="6">
        <v>5880</v>
      </c>
      <c r="L33" s="2" t="s">
        <v>183</v>
      </c>
      <c r="M33" s="2" t="s">
        <v>184</v>
      </c>
      <c r="N33" s="7">
        <v>919850152699</v>
      </c>
      <c r="O33" s="6">
        <f>5450-200</f>
        <v>5250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5450</v>
      </c>
      <c r="V33" s="13">
        <v>4469</v>
      </c>
      <c r="W33" s="3">
        <v>45233</v>
      </c>
    </row>
    <row r="34" spans="1:23" x14ac:dyDescent="0.3">
      <c r="A34" s="5">
        <v>39</v>
      </c>
      <c r="B34" s="2" t="s">
        <v>191</v>
      </c>
      <c r="C34" s="2" t="s">
        <v>192</v>
      </c>
      <c r="D34" s="2" t="s">
        <v>193</v>
      </c>
      <c r="E34" s="2" t="s">
        <v>26</v>
      </c>
      <c r="F34" s="2" t="s">
        <v>194</v>
      </c>
      <c r="G34" s="2" t="s">
        <v>28</v>
      </c>
      <c r="H34" s="6">
        <v>7555</v>
      </c>
      <c r="I34" s="6">
        <v>50</v>
      </c>
      <c r="J34" s="6">
        <v>912.6</v>
      </c>
      <c r="K34" s="6">
        <v>8517.6</v>
      </c>
      <c r="L34" s="2" t="s">
        <v>35</v>
      </c>
      <c r="M34" s="2" t="s">
        <v>195</v>
      </c>
      <c r="N34" s="7">
        <v>919769055377</v>
      </c>
      <c r="O34" s="6">
        <v>6790</v>
      </c>
      <c r="P34" s="6">
        <v>50</v>
      </c>
      <c r="Q34" s="6">
        <v>0</v>
      </c>
      <c r="R34" s="6">
        <v>0</v>
      </c>
      <c r="S34" s="6">
        <v>0</v>
      </c>
      <c r="T34" s="6">
        <v>0</v>
      </c>
      <c r="U34" s="6">
        <v>6840</v>
      </c>
      <c r="V34" s="2">
        <v>4469</v>
      </c>
      <c r="W34" s="3">
        <v>45233</v>
      </c>
    </row>
    <row r="35" spans="1:23" x14ac:dyDescent="0.3">
      <c r="A35" s="8">
        <v>40</v>
      </c>
      <c r="B35" s="4" t="s">
        <v>196</v>
      </c>
      <c r="C35" s="4" t="s">
        <v>197</v>
      </c>
      <c r="D35" s="4" t="s">
        <v>158</v>
      </c>
      <c r="E35" s="4" t="s">
        <v>26</v>
      </c>
      <c r="F35" s="4" t="s">
        <v>169</v>
      </c>
      <c r="G35" s="4" t="s">
        <v>28</v>
      </c>
      <c r="H35" s="9">
        <v>3920</v>
      </c>
      <c r="I35" s="9">
        <v>0</v>
      </c>
      <c r="J35" s="9">
        <v>470.4</v>
      </c>
      <c r="K35" s="9">
        <v>4390.3999999999996</v>
      </c>
      <c r="L35" s="4" t="s">
        <v>82</v>
      </c>
      <c r="M35" s="4" t="s">
        <v>86</v>
      </c>
      <c r="N35" s="10">
        <v>917666847137</v>
      </c>
      <c r="O35" s="6">
        <v>3860</v>
      </c>
      <c r="P35" s="6">
        <v>0</v>
      </c>
      <c r="Q35" s="9">
        <v>0</v>
      </c>
      <c r="R35" s="9">
        <v>0</v>
      </c>
      <c r="S35" s="9">
        <v>0</v>
      </c>
      <c r="T35" s="9">
        <v>0</v>
      </c>
      <c r="U35" s="6">
        <v>3860</v>
      </c>
      <c r="V35" s="2">
        <v>4469</v>
      </c>
      <c r="W35" s="3">
        <v>45233</v>
      </c>
    </row>
    <row r="36" spans="1:23" x14ac:dyDescent="0.3">
      <c r="A36" s="5">
        <v>41</v>
      </c>
      <c r="B36" s="2" t="s">
        <v>198</v>
      </c>
      <c r="C36" s="2" t="s">
        <v>199</v>
      </c>
      <c r="D36" s="2" t="s">
        <v>193</v>
      </c>
      <c r="E36" s="2" t="s">
        <v>26</v>
      </c>
      <c r="F36" s="2" t="s">
        <v>194</v>
      </c>
      <c r="G36" s="2" t="s">
        <v>28</v>
      </c>
      <c r="H36" s="6">
        <v>15305</v>
      </c>
      <c r="I36" s="6">
        <v>0</v>
      </c>
      <c r="J36" s="6">
        <v>1836.6</v>
      </c>
      <c r="K36" s="6">
        <v>17141.599999999999</v>
      </c>
      <c r="L36" s="2" t="s">
        <v>35</v>
      </c>
      <c r="M36" s="2" t="s">
        <v>200</v>
      </c>
      <c r="N36" s="7">
        <v>919769055377</v>
      </c>
      <c r="O36" s="6">
        <f>12490-429</f>
        <v>12061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f>O36+P36</f>
        <v>12061</v>
      </c>
      <c r="V36" s="2">
        <v>4469</v>
      </c>
      <c r="W36" s="3">
        <v>45233</v>
      </c>
    </row>
    <row r="37" spans="1:23" x14ac:dyDescent="0.3">
      <c r="A37" s="8">
        <v>42</v>
      </c>
      <c r="B37" s="4" t="s">
        <v>201</v>
      </c>
      <c r="C37" s="4" t="s">
        <v>202</v>
      </c>
      <c r="D37" s="4" t="s">
        <v>158</v>
      </c>
      <c r="E37" s="4" t="s">
        <v>26</v>
      </c>
      <c r="F37" s="4" t="s">
        <v>182</v>
      </c>
      <c r="G37" s="4" t="s">
        <v>28</v>
      </c>
      <c r="H37" s="9">
        <v>2200</v>
      </c>
      <c r="I37" s="9">
        <v>0</v>
      </c>
      <c r="J37" s="9">
        <v>264</v>
      </c>
      <c r="K37" s="9">
        <v>2464</v>
      </c>
      <c r="L37" s="4" t="s">
        <v>203</v>
      </c>
      <c r="M37" s="4" t="s">
        <v>204</v>
      </c>
      <c r="N37" s="10">
        <v>917507172029</v>
      </c>
      <c r="O37" s="6">
        <v>2200</v>
      </c>
      <c r="P37" s="6">
        <v>0</v>
      </c>
      <c r="Q37" s="9">
        <v>0</v>
      </c>
      <c r="R37" s="9">
        <v>0</v>
      </c>
      <c r="S37" s="9">
        <v>0</v>
      </c>
      <c r="T37" s="9">
        <v>0</v>
      </c>
      <c r="U37" s="6">
        <v>4380</v>
      </c>
      <c r="V37" s="13">
        <v>4469</v>
      </c>
      <c r="W37" s="3">
        <v>45233</v>
      </c>
    </row>
    <row r="38" spans="1:23" x14ac:dyDescent="0.3">
      <c r="A38" s="5">
        <v>43</v>
      </c>
      <c r="B38" s="2" t="s">
        <v>205</v>
      </c>
      <c r="C38" s="2" t="s">
        <v>206</v>
      </c>
      <c r="D38" s="2" t="s">
        <v>207</v>
      </c>
      <c r="E38" s="2" t="s">
        <v>26</v>
      </c>
      <c r="F38" s="2" t="s">
        <v>208</v>
      </c>
      <c r="G38" s="2" t="s">
        <v>28</v>
      </c>
      <c r="H38" s="6">
        <v>4545</v>
      </c>
      <c r="I38" s="6">
        <v>50</v>
      </c>
      <c r="J38" s="6">
        <v>551.4</v>
      </c>
      <c r="K38" s="6">
        <v>5146.3999999999996</v>
      </c>
      <c r="L38" s="2" t="s">
        <v>209</v>
      </c>
      <c r="M38" s="2" t="s">
        <v>151</v>
      </c>
      <c r="N38" s="7">
        <v>919986195058</v>
      </c>
      <c r="O38" s="6">
        <v>4310</v>
      </c>
      <c r="P38" s="6">
        <v>50</v>
      </c>
      <c r="Q38" s="6">
        <v>0</v>
      </c>
      <c r="R38" s="6">
        <v>0</v>
      </c>
      <c r="S38" s="6">
        <v>0</v>
      </c>
      <c r="T38" s="6">
        <v>0</v>
      </c>
      <c r="U38" s="6">
        <v>4360</v>
      </c>
      <c r="V38" s="2">
        <v>4469</v>
      </c>
      <c r="W38" s="3">
        <v>45233</v>
      </c>
    </row>
    <row r="39" spans="1:23" x14ac:dyDescent="0.3">
      <c r="A39" s="5">
        <v>45</v>
      </c>
      <c r="B39" s="2" t="s">
        <v>213</v>
      </c>
      <c r="C39" s="2" t="s">
        <v>214</v>
      </c>
      <c r="D39" s="2" t="s">
        <v>193</v>
      </c>
      <c r="E39" s="2" t="s">
        <v>26</v>
      </c>
      <c r="F39" s="2" t="s">
        <v>194</v>
      </c>
      <c r="G39" s="2" t="s">
        <v>28</v>
      </c>
      <c r="H39" s="6">
        <v>4970</v>
      </c>
      <c r="I39" s="6">
        <v>0</v>
      </c>
      <c r="J39" s="6">
        <v>596.4</v>
      </c>
      <c r="K39" s="6">
        <v>5566.4</v>
      </c>
      <c r="L39" s="2" t="s">
        <v>35</v>
      </c>
      <c r="M39" s="2" t="s">
        <v>200</v>
      </c>
      <c r="N39" s="7">
        <v>919769055377</v>
      </c>
      <c r="O39" s="6">
        <v>4760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4760</v>
      </c>
      <c r="V39" s="2">
        <v>4469</v>
      </c>
      <c r="W39" s="3">
        <v>45233</v>
      </c>
    </row>
    <row r="40" spans="1:23" x14ac:dyDescent="0.3">
      <c r="A40" s="8">
        <v>46</v>
      </c>
      <c r="B40" s="4" t="s">
        <v>215</v>
      </c>
      <c r="C40" s="4" t="s">
        <v>216</v>
      </c>
      <c r="D40" s="4" t="s">
        <v>158</v>
      </c>
      <c r="E40" s="4" t="s">
        <v>26</v>
      </c>
      <c r="F40" s="4" t="s">
        <v>178</v>
      </c>
      <c r="G40" s="4" t="s">
        <v>28</v>
      </c>
      <c r="H40" s="9">
        <v>2500</v>
      </c>
      <c r="I40" s="9">
        <v>0</v>
      </c>
      <c r="J40" s="9">
        <v>300</v>
      </c>
      <c r="K40" s="9">
        <v>2800</v>
      </c>
      <c r="L40" s="4" t="s">
        <v>131</v>
      </c>
      <c r="M40" s="4" t="s">
        <v>179</v>
      </c>
      <c r="N40" s="10">
        <v>919356341456</v>
      </c>
      <c r="O40" s="6">
        <v>2500</v>
      </c>
      <c r="P40" s="6">
        <v>0</v>
      </c>
      <c r="Q40" s="9">
        <v>0</v>
      </c>
      <c r="R40" s="9">
        <v>0</v>
      </c>
      <c r="S40" s="9">
        <v>0</v>
      </c>
      <c r="T40" s="9">
        <v>0</v>
      </c>
      <c r="U40" s="6">
        <v>2500</v>
      </c>
      <c r="V40" s="2">
        <v>4469</v>
      </c>
      <c r="W40" s="3">
        <v>45233</v>
      </c>
    </row>
    <row r="41" spans="1:23" x14ac:dyDescent="0.3">
      <c r="A41" s="5">
        <v>47</v>
      </c>
      <c r="B41" s="2" t="s">
        <v>217</v>
      </c>
      <c r="C41" s="2" t="s">
        <v>218</v>
      </c>
      <c r="D41" s="2" t="s">
        <v>193</v>
      </c>
      <c r="E41" s="2" t="s">
        <v>26</v>
      </c>
      <c r="F41" s="2" t="s">
        <v>219</v>
      </c>
      <c r="G41" s="2" t="s">
        <v>28</v>
      </c>
      <c r="H41" s="6">
        <v>3500</v>
      </c>
      <c r="I41" s="6">
        <v>200</v>
      </c>
      <c r="J41" s="6">
        <v>444</v>
      </c>
      <c r="K41" s="6">
        <v>4144</v>
      </c>
      <c r="L41" s="2" t="s">
        <v>220</v>
      </c>
      <c r="M41" s="2" t="s">
        <v>221</v>
      </c>
      <c r="N41" s="7">
        <v>916362013124</v>
      </c>
      <c r="O41" s="6">
        <v>3500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3500</v>
      </c>
      <c r="V41" s="2">
        <v>4469</v>
      </c>
      <c r="W41" s="3">
        <v>45233</v>
      </c>
    </row>
    <row r="42" spans="1:23" x14ac:dyDescent="0.3">
      <c r="A42" s="5">
        <v>23</v>
      </c>
      <c r="B42" s="2" t="s">
        <v>123</v>
      </c>
      <c r="C42" s="2" t="s">
        <v>124</v>
      </c>
      <c r="D42" s="2" t="s">
        <v>125</v>
      </c>
      <c r="E42" s="2" t="s">
        <v>26</v>
      </c>
      <c r="F42" s="2" t="s">
        <v>126</v>
      </c>
      <c r="G42" s="2" t="s">
        <v>127</v>
      </c>
      <c r="H42" s="6">
        <v>2289</v>
      </c>
      <c r="I42" s="6">
        <v>50</v>
      </c>
      <c r="J42" s="6">
        <v>280.68</v>
      </c>
      <c r="K42" s="6">
        <v>2619.6799999999998</v>
      </c>
      <c r="L42" s="2" t="s">
        <v>89</v>
      </c>
      <c r="M42" s="2" t="s">
        <v>95</v>
      </c>
      <c r="N42" s="7">
        <v>918459817068</v>
      </c>
      <c r="O42" s="6">
        <v>2289</v>
      </c>
      <c r="P42" s="6">
        <f>VLOOKUP(B42:B80,[1]Sheet1!$B$2:$L$49,11,)</f>
        <v>50</v>
      </c>
      <c r="Q42" s="6">
        <v>0</v>
      </c>
      <c r="R42" s="6">
        <v>0</v>
      </c>
      <c r="S42" s="6">
        <v>0</v>
      </c>
      <c r="T42" s="6">
        <v>0</v>
      </c>
      <c r="U42" s="6">
        <v>2690</v>
      </c>
      <c r="V42" s="13">
        <v>4471</v>
      </c>
      <c r="W42" s="3">
        <v>45233</v>
      </c>
    </row>
    <row r="43" spans="1:23" x14ac:dyDescent="0.3">
      <c r="A43" s="8">
        <v>24</v>
      </c>
      <c r="B43" s="4" t="s">
        <v>128</v>
      </c>
      <c r="C43" s="4" t="s">
        <v>124</v>
      </c>
      <c r="D43" s="4" t="s">
        <v>125</v>
      </c>
      <c r="E43" s="4" t="s">
        <v>26</v>
      </c>
      <c r="F43" s="4" t="s">
        <v>126</v>
      </c>
      <c r="G43" s="4" t="s">
        <v>127</v>
      </c>
      <c r="H43" s="9">
        <v>2251</v>
      </c>
      <c r="I43" s="9">
        <v>0</v>
      </c>
      <c r="J43" s="9">
        <v>270.12</v>
      </c>
      <c r="K43" s="9">
        <v>2521.12</v>
      </c>
      <c r="L43" s="4" t="s">
        <v>89</v>
      </c>
      <c r="M43" s="4" t="s">
        <v>90</v>
      </c>
      <c r="N43" s="10">
        <v>918459817068</v>
      </c>
      <c r="O43" s="6">
        <v>2251</v>
      </c>
      <c r="P43" s="6">
        <f>VLOOKUP(B43:B81,[1]Sheet1!$B$2:$L$49,11,)</f>
        <v>0</v>
      </c>
      <c r="Q43" s="9">
        <v>0</v>
      </c>
      <c r="R43" s="9">
        <v>0</v>
      </c>
      <c r="S43" s="9">
        <v>0</v>
      </c>
      <c r="T43" s="9">
        <v>0</v>
      </c>
      <c r="U43" s="6">
        <v>2380</v>
      </c>
      <c r="V43" s="13">
        <v>4471</v>
      </c>
      <c r="W43" s="3">
        <v>45233</v>
      </c>
    </row>
    <row r="44" spans="1:23" x14ac:dyDescent="0.3">
      <c r="A44" s="5">
        <v>25</v>
      </c>
      <c r="B44" s="2" t="s">
        <v>129</v>
      </c>
      <c r="C44" s="2" t="s">
        <v>124</v>
      </c>
      <c r="D44" s="2" t="s">
        <v>125</v>
      </c>
      <c r="E44" s="2" t="s">
        <v>26</v>
      </c>
      <c r="F44" s="2" t="s">
        <v>130</v>
      </c>
      <c r="G44" s="2" t="s">
        <v>127</v>
      </c>
      <c r="H44" s="6">
        <v>3106</v>
      </c>
      <c r="I44" s="6">
        <v>250</v>
      </c>
      <c r="J44" s="6">
        <v>402.72</v>
      </c>
      <c r="K44" s="6">
        <v>3758.72</v>
      </c>
      <c r="L44" s="2" t="s">
        <v>131</v>
      </c>
      <c r="M44" s="2" t="s">
        <v>132</v>
      </c>
      <c r="N44" s="7">
        <v>919356341456</v>
      </c>
      <c r="O44" s="6">
        <v>3106</v>
      </c>
      <c r="P44" s="6">
        <f>VLOOKUP(B44:B82,[1]Sheet1!$B$2:$L$49,11,)</f>
        <v>250</v>
      </c>
      <c r="Q44" s="6">
        <v>0</v>
      </c>
      <c r="R44" s="6">
        <v>0</v>
      </c>
      <c r="S44" s="6">
        <v>0</v>
      </c>
      <c r="T44" s="6">
        <v>0</v>
      </c>
      <c r="U44" s="6">
        <v>3750</v>
      </c>
      <c r="V44" s="13">
        <v>4471</v>
      </c>
      <c r="W44" s="3">
        <v>45233</v>
      </c>
    </row>
    <row r="45" spans="1:23" x14ac:dyDescent="0.3">
      <c r="A45" s="8">
        <v>26</v>
      </c>
      <c r="B45" s="4" t="s">
        <v>133</v>
      </c>
      <c r="C45" s="4" t="s">
        <v>134</v>
      </c>
      <c r="D45" s="4" t="s">
        <v>135</v>
      </c>
      <c r="E45" s="4" t="s">
        <v>26</v>
      </c>
      <c r="F45" s="4" t="s">
        <v>136</v>
      </c>
      <c r="G45" s="4" t="s">
        <v>28</v>
      </c>
      <c r="H45" s="9">
        <v>7806</v>
      </c>
      <c r="I45" s="9">
        <v>0</v>
      </c>
      <c r="J45" s="9">
        <v>936.72</v>
      </c>
      <c r="K45" s="9">
        <v>8742.7199999999993</v>
      </c>
      <c r="L45" s="4" t="s">
        <v>137</v>
      </c>
      <c r="M45" s="4" t="s">
        <v>138</v>
      </c>
      <c r="N45" s="10">
        <v>919890842831</v>
      </c>
      <c r="O45" s="6">
        <f>VLOOKUP(B45:B83,[1]Sheet1!$B$2:$K$49,10,)</f>
        <v>6410</v>
      </c>
      <c r="P45" s="6">
        <f>VLOOKUP(B45:B83,[1]Sheet1!$B$2:$L$49,11,)</f>
        <v>0</v>
      </c>
      <c r="Q45" s="9">
        <v>0</v>
      </c>
      <c r="R45" s="9">
        <v>0</v>
      </c>
      <c r="S45" s="9">
        <v>0</v>
      </c>
      <c r="T45" s="9">
        <v>0</v>
      </c>
      <c r="U45" s="6">
        <v>6410</v>
      </c>
      <c r="V45" s="2">
        <v>4471</v>
      </c>
      <c r="W45" s="3">
        <v>45233</v>
      </c>
    </row>
    <row r="46" spans="1:23" x14ac:dyDescent="0.3">
      <c r="A46" s="8">
        <v>32</v>
      </c>
      <c r="B46" s="4" t="s">
        <v>161</v>
      </c>
      <c r="C46" s="4" t="s">
        <v>162</v>
      </c>
      <c r="D46" s="4" t="s">
        <v>163</v>
      </c>
      <c r="E46" s="4" t="s">
        <v>26</v>
      </c>
      <c r="F46" s="4" t="s">
        <v>164</v>
      </c>
      <c r="G46" s="4" t="s">
        <v>28</v>
      </c>
      <c r="H46" s="9">
        <v>6345</v>
      </c>
      <c r="I46" s="9">
        <v>50</v>
      </c>
      <c r="J46" s="9">
        <v>767.4</v>
      </c>
      <c r="K46" s="9">
        <v>7162.4</v>
      </c>
      <c r="L46" s="4" t="s">
        <v>165</v>
      </c>
      <c r="M46" s="4" t="s">
        <v>166</v>
      </c>
      <c r="N46" s="10">
        <v>917385961452</v>
      </c>
      <c r="O46" s="6">
        <v>6345</v>
      </c>
      <c r="P46" s="6">
        <f>VLOOKUP(B46:B84,[1]Sheet1!$B$2:$L$49,11,)</f>
        <v>0</v>
      </c>
      <c r="Q46" s="9">
        <v>0</v>
      </c>
      <c r="R46" s="9">
        <v>0</v>
      </c>
      <c r="S46" s="9">
        <v>0</v>
      </c>
      <c r="T46" s="9">
        <v>0</v>
      </c>
      <c r="U46" s="6">
        <v>6530</v>
      </c>
      <c r="V46" s="13">
        <v>4471</v>
      </c>
      <c r="W46" s="3">
        <v>45233</v>
      </c>
    </row>
    <row r="47" spans="1:23" x14ac:dyDescent="0.3">
      <c r="A47" s="8">
        <v>38</v>
      </c>
      <c r="B47" s="4" t="s">
        <v>185</v>
      </c>
      <c r="C47" s="4" t="s">
        <v>186</v>
      </c>
      <c r="D47" s="4" t="s">
        <v>158</v>
      </c>
      <c r="E47" s="4" t="s">
        <v>26</v>
      </c>
      <c r="F47" s="4" t="s">
        <v>187</v>
      </c>
      <c r="G47" s="4" t="s">
        <v>188</v>
      </c>
      <c r="H47" s="9">
        <v>1570</v>
      </c>
      <c r="I47" s="9">
        <v>0</v>
      </c>
      <c r="J47" s="9">
        <v>188.4</v>
      </c>
      <c r="K47" s="9">
        <v>1758.4</v>
      </c>
      <c r="L47" s="4" t="s">
        <v>189</v>
      </c>
      <c r="M47" s="4" t="s">
        <v>190</v>
      </c>
      <c r="N47" s="10">
        <v>918999937011</v>
      </c>
      <c r="O47" s="6">
        <v>1570</v>
      </c>
      <c r="P47" s="6">
        <f>VLOOKUP(B47:B85,[1]Sheet1!$B$2:$L$49,11,)</f>
        <v>0</v>
      </c>
      <c r="Q47" s="9">
        <v>0</v>
      </c>
      <c r="R47" s="9">
        <v>0</v>
      </c>
      <c r="S47" s="9">
        <v>0</v>
      </c>
      <c r="T47" s="9">
        <v>0</v>
      </c>
      <c r="U47" s="6">
        <v>2000</v>
      </c>
      <c r="V47" s="13">
        <v>4471</v>
      </c>
      <c r="W47" s="3">
        <v>45233</v>
      </c>
    </row>
    <row r="48" spans="1:23" x14ac:dyDescent="0.3">
      <c r="A48" s="8">
        <v>44</v>
      </c>
      <c r="B48" s="4" t="s">
        <v>210</v>
      </c>
      <c r="C48" s="4" t="s">
        <v>211</v>
      </c>
      <c r="D48" s="4" t="s">
        <v>158</v>
      </c>
      <c r="E48" s="4" t="s">
        <v>26</v>
      </c>
      <c r="F48" s="4" t="s">
        <v>182</v>
      </c>
      <c r="G48" s="4" t="s">
        <v>28</v>
      </c>
      <c r="H48" s="9">
        <v>4605</v>
      </c>
      <c r="I48" s="9">
        <v>0</v>
      </c>
      <c r="J48" s="9">
        <v>552.6</v>
      </c>
      <c r="K48" s="9">
        <v>5157.6000000000004</v>
      </c>
      <c r="L48" s="4" t="s">
        <v>203</v>
      </c>
      <c r="M48" s="4" t="s">
        <v>212</v>
      </c>
      <c r="N48" s="10">
        <v>917507172029</v>
      </c>
      <c r="O48" s="6">
        <f>2200-429</f>
        <v>1771</v>
      </c>
      <c r="P48" s="6">
        <f>VLOOKUP(B48:B86,[1]Sheet1!$B$2:$L$49,11,)</f>
        <v>0</v>
      </c>
      <c r="Q48" s="9">
        <v>0</v>
      </c>
      <c r="R48" s="9">
        <v>0</v>
      </c>
      <c r="S48" s="9">
        <v>0</v>
      </c>
      <c r="T48" s="9">
        <v>0</v>
      </c>
      <c r="U48" s="6">
        <f>O48+P48</f>
        <v>1771</v>
      </c>
      <c r="V48" s="2">
        <v>4471</v>
      </c>
      <c r="W48" s="3">
        <v>45233</v>
      </c>
    </row>
    <row r="49" spans="1:23" x14ac:dyDescent="0.3">
      <c r="A49" s="8">
        <v>48</v>
      </c>
      <c r="B49" s="4" t="s">
        <v>222</v>
      </c>
      <c r="C49" s="4" t="s">
        <v>223</v>
      </c>
      <c r="D49" s="4" t="s">
        <v>224</v>
      </c>
      <c r="E49" s="4" t="s">
        <v>26</v>
      </c>
      <c r="F49" s="4" t="s">
        <v>225</v>
      </c>
      <c r="G49" s="4" t="s">
        <v>28</v>
      </c>
      <c r="H49" s="9">
        <v>5570</v>
      </c>
      <c r="I49" s="9">
        <v>200</v>
      </c>
      <c r="J49" s="9">
        <v>692.4</v>
      </c>
      <c r="K49" s="9">
        <v>6462.4</v>
      </c>
      <c r="L49" s="4" t="s">
        <v>220</v>
      </c>
      <c r="M49" s="4" t="s">
        <v>226</v>
      </c>
      <c r="N49" s="10">
        <v>916362013124</v>
      </c>
      <c r="O49" s="6">
        <f>VLOOKUP(B49:B87,[1]Sheet1!$B$2:$K$49,10,)</f>
        <v>3950</v>
      </c>
      <c r="P49" s="6">
        <f>VLOOKUP(B49:B87,[1]Sheet1!$B$2:$L$49,11,)</f>
        <v>200</v>
      </c>
      <c r="Q49" s="9">
        <v>0</v>
      </c>
      <c r="R49" s="9">
        <v>0</v>
      </c>
      <c r="S49" s="9">
        <v>0</v>
      </c>
      <c r="T49" s="9">
        <v>0</v>
      </c>
      <c r="U49" s="6">
        <v>4150</v>
      </c>
      <c r="V49" s="2">
        <v>4471</v>
      </c>
      <c r="W49" s="3">
        <v>45233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"/>
  <sheetViews>
    <sheetView workbookViewId="0">
      <selection activeCell="B12" sqref="A12:XFD25"/>
    </sheetView>
  </sheetViews>
  <sheetFormatPr defaultRowHeight="14.4" x14ac:dyDescent="0.3"/>
  <cols>
    <col min="2" max="2" width="22.109375" bestFit="1" customWidth="1"/>
    <col min="3" max="14" width="0" hidden="1" customWidth="1"/>
  </cols>
  <sheetData>
    <row r="2" spans="1:2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Y2" s="11" t="s">
        <v>227</v>
      </c>
    </row>
    <row r="3" spans="1:25" x14ac:dyDescent="0.3">
      <c r="A3" s="5">
        <v>37</v>
      </c>
      <c r="B3" s="2" t="s">
        <v>180</v>
      </c>
      <c r="C3" s="2" t="s">
        <v>181</v>
      </c>
      <c r="D3" s="2" t="s">
        <v>158</v>
      </c>
      <c r="E3" s="2" t="s">
        <v>26</v>
      </c>
      <c r="F3" s="2" t="s">
        <v>182</v>
      </c>
      <c r="G3" s="2" t="s">
        <v>28</v>
      </c>
      <c r="H3" s="6">
        <v>5250</v>
      </c>
      <c r="I3" s="6">
        <v>0</v>
      </c>
      <c r="J3" s="6">
        <v>630</v>
      </c>
      <c r="K3" s="6">
        <v>5880</v>
      </c>
      <c r="L3" s="2" t="s">
        <v>183</v>
      </c>
      <c r="M3" s="2" t="s">
        <v>184</v>
      </c>
      <c r="N3" s="7">
        <v>919850152699</v>
      </c>
      <c r="O3" s="6">
        <v>5450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5450</v>
      </c>
      <c r="V3" s="13">
        <v>4469</v>
      </c>
      <c r="W3" s="3">
        <v>45233</v>
      </c>
      <c r="Y3" s="12">
        <v>-200</v>
      </c>
    </row>
    <row r="4" spans="1:25" x14ac:dyDescent="0.3">
      <c r="A4" s="8">
        <v>42</v>
      </c>
      <c r="B4" s="4" t="s">
        <v>201</v>
      </c>
      <c r="C4" s="4" t="s">
        <v>202</v>
      </c>
      <c r="D4" s="4" t="s">
        <v>158</v>
      </c>
      <c r="E4" s="4" t="s">
        <v>26</v>
      </c>
      <c r="F4" s="4" t="s">
        <v>182</v>
      </c>
      <c r="G4" s="4" t="s">
        <v>28</v>
      </c>
      <c r="H4" s="9">
        <v>2200</v>
      </c>
      <c r="I4" s="9">
        <v>0</v>
      </c>
      <c r="J4" s="9">
        <v>264</v>
      </c>
      <c r="K4" s="9">
        <v>2464</v>
      </c>
      <c r="L4" s="4" t="s">
        <v>203</v>
      </c>
      <c r="M4" s="4" t="s">
        <v>204</v>
      </c>
      <c r="N4" s="10">
        <v>917507172029</v>
      </c>
      <c r="O4" s="6">
        <v>4380</v>
      </c>
      <c r="P4" s="6">
        <v>0</v>
      </c>
      <c r="Q4" s="9">
        <v>0</v>
      </c>
      <c r="R4" s="9">
        <v>0</v>
      </c>
      <c r="S4" s="9">
        <v>0</v>
      </c>
      <c r="T4" s="9">
        <v>0</v>
      </c>
      <c r="U4" s="6">
        <v>4380</v>
      </c>
      <c r="V4" s="13">
        <v>4469</v>
      </c>
      <c r="W4" s="3">
        <v>45233</v>
      </c>
      <c r="Y4" s="12">
        <v>-2180</v>
      </c>
    </row>
    <row r="5" spans="1:25" x14ac:dyDescent="0.3">
      <c r="A5" s="5">
        <v>23</v>
      </c>
      <c r="B5" s="2" t="s">
        <v>123</v>
      </c>
      <c r="C5" s="2" t="s">
        <v>124</v>
      </c>
      <c r="D5" s="2" t="s">
        <v>125</v>
      </c>
      <c r="E5" s="2" t="s">
        <v>26</v>
      </c>
      <c r="F5" s="2" t="s">
        <v>126</v>
      </c>
      <c r="G5" s="2" t="s">
        <v>127</v>
      </c>
      <c r="H5" s="6">
        <v>2289</v>
      </c>
      <c r="I5" s="6">
        <v>50</v>
      </c>
      <c r="J5" s="6">
        <v>280.68</v>
      </c>
      <c r="K5" s="6">
        <v>2619.6799999999998</v>
      </c>
      <c r="L5" s="2" t="s">
        <v>89</v>
      </c>
      <c r="M5" s="2" t="s">
        <v>95</v>
      </c>
      <c r="N5" s="7">
        <v>918459817068</v>
      </c>
      <c r="O5" s="6">
        <v>2640</v>
      </c>
      <c r="P5" s="6">
        <v>50</v>
      </c>
      <c r="Q5" s="6">
        <v>0</v>
      </c>
      <c r="R5" s="6">
        <v>0</v>
      </c>
      <c r="S5" s="6">
        <v>0</v>
      </c>
      <c r="T5" s="6">
        <v>0</v>
      </c>
      <c r="U5" s="6">
        <v>2690</v>
      </c>
      <c r="V5" s="13">
        <v>4471</v>
      </c>
      <c r="W5" s="3">
        <v>45233</v>
      </c>
      <c r="Y5" s="12">
        <v>-351</v>
      </c>
    </row>
    <row r="6" spans="1:25" x14ac:dyDescent="0.3">
      <c r="A6" s="8">
        <v>24</v>
      </c>
      <c r="B6" s="4" t="s">
        <v>128</v>
      </c>
      <c r="C6" s="4" t="s">
        <v>124</v>
      </c>
      <c r="D6" s="4" t="s">
        <v>125</v>
      </c>
      <c r="E6" s="4" t="s">
        <v>26</v>
      </c>
      <c r="F6" s="4" t="s">
        <v>126</v>
      </c>
      <c r="G6" s="4" t="s">
        <v>127</v>
      </c>
      <c r="H6" s="9">
        <v>2251</v>
      </c>
      <c r="I6" s="9">
        <v>0</v>
      </c>
      <c r="J6" s="9">
        <v>270.12</v>
      </c>
      <c r="K6" s="9">
        <v>2521.12</v>
      </c>
      <c r="L6" s="4" t="s">
        <v>89</v>
      </c>
      <c r="M6" s="4" t="s">
        <v>90</v>
      </c>
      <c r="N6" s="10">
        <v>918459817068</v>
      </c>
      <c r="O6" s="6">
        <v>2380</v>
      </c>
      <c r="P6" s="6">
        <v>0</v>
      </c>
      <c r="Q6" s="9">
        <v>0</v>
      </c>
      <c r="R6" s="9">
        <v>0</v>
      </c>
      <c r="S6" s="9">
        <v>0</v>
      </c>
      <c r="T6" s="9">
        <v>0</v>
      </c>
      <c r="U6" s="6">
        <v>2380</v>
      </c>
      <c r="V6" s="13">
        <v>4471</v>
      </c>
      <c r="W6" s="3">
        <v>45233</v>
      </c>
      <c r="Y6" s="12">
        <v>-129</v>
      </c>
    </row>
    <row r="7" spans="1:25" x14ac:dyDescent="0.3">
      <c r="A7" s="5">
        <v>25</v>
      </c>
      <c r="B7" s="2" t="s">
        <v>129</v>
      </c>
      <c r="C7" s="2" t="s">
        <v>124</v>
      </c>
      <c r="D7" s="2" t="s">
        <v>125</v>
      </c>
      <c r="E7" s="2" t="s">
        <v>26</v>
      </c>
      <c r="F7" s="2" t="s">
        <v>130</v>
      </c>
      <c r="G7" s="2" t="s">
        <v>127</v>
      </c>
      <c r="H7" s="6">
        <v>3106</v>
      </c>
      <c r="I7" s="6">
        <v>250</v>
      </c>
      <c r="J7" s="6">
        <v>402.72</v>
      </c>
      <c r="K7" s="6">
        <v>3758.72</v>
      </c>
      <c r="L7" s="2" t="s">
        <v>131</v>
      </c>
      <c r="M7" s="2" t="s">
        <v>132</v>
      </c>
      <c r="N7" s="7">
        <v>919356341456</v>
      </c>
      <c r="O7" s="6">
        <v>3500</v>
      </c>
      <c r="P7" s="6">
        <v>250</v>
      </c>
      <c r="Q7" s="6">
        <v>0</v>
      </c>
      <c r="R7" s="6">
        <v>0</v>
      </c>
      <c r="S7" s="6">
        <v>0</v>
      </c>
      <c r="T7" s="6">
        <v>0</v>
      </c>
      <c r="U7" s="6">
        <v>3750</v>
      </c>
      <c r="V7" s="13">
        <v>4471</v>
      </c>
      <c r="W7" s="3">
        <v>45233</v>
      </c>
      <c r="Y7" s="12">
        <v>-394</v>
      </c>
    </row>
    <row r="8" spans="1:25" x14ac:dyDescent="0.3">
      <c r="A8" s="8">
        <v>32</v>
      </c>
      <c r="B8" s="4" t="s">
        <v>161</v>
      </c>
      <c r="C8" s="4" t="s">
        <v>162</v>
      </c>
      <c r="D8" s="4" t="s">
        <v>163</v>
      </c>
      <c r="E8" s="4" t="s">
        <v>26</v>
      </c>
      <c r="F8" s="4" t="s">
        <v>164</v>
      </c>
      <c r="G8" s="4" t="s">
        <v>28</v>
      </c>
      <c r="H8" s="9">
        <v>6345</v>
      </c>
      <c r="I8" s="9">
        <v>50</v>
      </c>
      <c r="J8" s="9">
        <v>767.4</v>
      </c>
      <c r="K8" s="9">
        <v>7162.4</v>
      </c>
      <c r="L8" s="4" t="s">
        <v>165</v>
      </c>
      <c r="M8" s="4" t="s">
        <v>166</v>
      </c>
      <c r="N8" s="10">
        <v>917385961452</v>
      </c>
      <c r="O8" s="6">
        <v>6530</v>
      </c>
      <c r="P8" s="6">
        <v>0</v>
      </c>
      <c r="Q8" s="9">
        <v>0</v>
      </c>
      <c r="R8" s="9">
        <v>0</v>
      </c>
      <c r="S8" s="9">
        <v>0</v>
      </c>
      <c r="T8" s="9">
        <v>0</v>
      </c>
      <c r="U8" s="6">
        <v>6530</v>
      </c>
      <c r="V8" s="13">
        <v>4471</v>
      </c>
      <c r="W8" s="3">
        <v>45233</v>
      </c>
      <c r="Y8" s="12">
        <v>-185</v>
      </c>
    </row>
    <row r="9" spans="1:25" x14ac:dyDescent="0.3">
      <c r="A9" s="8">
        <v>38</v>
      </c>
      <c r="B9" s="4" t="s">
        <v>185</v>
      </c>
      <c r="C9" s="4" t="s">
        <v>186</v>
      </c>
      <c r="D9" s="4" t="s">
        <v>158</v>
      </c>
      <c r="E9" s="4" t="s">
        <v>26</v>
      </c>
      <c r="F9" s="4" t="s">
        <v>187</v>
      </c>
      <c r="G9" s="4" t="s">
        <v>188</v>
      </c>
      <c r="H9" s="9">
        <v>1570</v>
      </c>
      <c r="I9" s="9">
        <v>0</v>
      </c>
      <c r="J9" s="9">
        <v>188.4</v>
      </c>
      <c r="K9" s="9">
        <v>1758.4</v>
      </c>
      <c r="L9" s="4" t="s">
        <v>189</v>
      </c>
      <c r="M9" s="4" t="s">
        <v>190</v>
      </c>
      <c r="N9" s="10">
        <v>918999937011</v>
      </c>
      <c r="O9" s="6">
        <v>2000</v>
      </c>
      <c r="P9" s="6">
        <v>0</v>
      </c>
      <c r="Q9" s="9">
        <v>0</v>
      </c>
      <c r="R9" s="9">
        <v>0</v>
      </c>
      <c r="S9" s="9">
        <v>0</v>
      </c>
      <c r="T9" s="9">
        <v>0</v>
      </c>
      <c r="U9" s="6">
        <v>2000</v>
      </c>
      <c r="V9" s="13">
        <v>4471</v>
      </c>
      <c r="W9" s="3">
        <v>45233</v>
      </c>
      <c r="Y9" s="12">
        <v>-430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2023-11-16T11:39:02Z</dcterms:created>
  <dcterms:modified xsi:type="dcterms:W3CDTF">2023-11-16T11:39:02Z</dcterms:modified>
</cp:coreProperties>
</file>