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orixcorpindia-my.sharepoint.com/personal/vikas_therade_orixindia_com/Documents/Desktop/"/>
    </mc:Choice>
  </mc:AlternateContent>
  <bookViews>
    <workbookView xWindow="0" yWindow="0" windowWidth="20490" windowHeight="861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Sheet1!$A$1:$W$27</definedName>
  </definedNames>
  <calcPr calcId="162913"/>
</workbook>
</file>

<file path=xl/calcChain.xml><?xml version="1.0" encoding="utf-8"?>
<calcChain xmlns="http://schemas.openxmlformats.org/spreadsheetml/2006/main">
  <c r="T27" i="1" l="1"/>
  <c r="U27" i="1" s="1"/>
  <c r="T26" i="1"/>
  <c r="U26" i="1" s="1"/>
  <c r="U25" i="1"/>
  <c r="T25" i="1"/>
  <c r="T24" i="1"/>
  <c r="U24" i="1" s="1"/>
  <c r="U23" i="1"/>
  <c r="T23" i="1"/>
  <c r="T22" i="1"/>
  <c r="U22" i="1" s="1"/>
  <c r="U21" i="1"/>
  <c r="T21" i="1"/>
  <c r="T20" i="1"/>
  <c r="U20" i="1" s="1"/>
  <c r="U19" i="1"/>
  <c r="T19" i="1"/>
  <c r="T18" i="1"/>
  <c r="U18" i="1" s="1"/>
  <c r="U17" i="1"/>
  <c r="T17" i="1"/>
  <c r="T16" i="1"/>
  <c r="U16" i="1" s="1"/>
  <c r="U15" i="1"/>
  <c r="T15" i="1"/>
  <c r="T14" i="1"/>
  <c r="U14" i="1" s="1"/>
  <c r="U13" i="1"/>
  <c r="T13" i="1"/>
  <c r="T12" i="1"/>
  <c r="U12" i="1" s="1"/>
  <c r="U11" i="1"/>
  <c r="T11" i="1"/>
  <c r="T10" i="1"/>
  <c r="U10" i="1" s="1"/>
  <c r="U9" i="1"/>
  <c r="T9" i="1"/>
  <c r="T8" i="1"/>
  <c r="U8" i="1" s="1"/>
  <c r="U7" i="1"/>
  <c r="T7" i="1"/>
  <c r="T6" i="1"/>
  <c r="U6" i="1" s="1"/>
  <c r="U5" i="1"/>
  <c r="T5" i="1"/>
  <c r="T4" i="1"/>
  <c r="U4" i="1" s="1"/>
  <c r="U3" i="1"/>
  <c r="T3" i="1"/>
  <c r="U2" i="1"/>
  <c r="T2" i="1"/>
  <c r="P27" i="1" l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O2" i="1"/>
</calcChain>
</file>

<file path=xl/sharedStrings.xml><?xml version="1.0" encoding="utf-8"?>
<sst xmlns="http://schemas.openxmlformats.org/spreadsheetml/2006/main" count="489" uniqueCount="203">
  <si>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</si>
  <si>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</si>
  <si>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</si>
  <si>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</si>
  <si>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</si>
  <si>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</si>
  <si>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</si>
  <si>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</si>
  <si>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</si>
  <si>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</si>
  <si>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</si>
  <si>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</si>
  <si>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</si>
  <si>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</si>
  <si>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</si>
  <si>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</si>
  <si>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</si>
  <si>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</si>
  <si>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</si>
  <si>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</si>
  <si>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</si>
  <si>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</si>
  <si>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</si>
  <si>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LINEAR SMART MOBILITY SYSTEM PVT LTD</t>
  </si>
  <si>
    <t>0</t>
  </si>
  <si>
    <t>G/G : 4/40</t>
  </si>
  <si>
    <t>150</t>
  </si>
  <si>
    <t>OSTN G/G : 1 Day/300 Kms</t>
  </si>
  <si>
    <t/>
  </si>
  <si>
    <t>G/G : 8/80</t>
  </si>
  <si>
    <t>100</t>
  </si>
  <si>
    <t>Ranjeet Singh</t>
  </si>
  <si>
    <t>1072</t>
  </si>
  <si>
    <t>96</t>
  </si>
  <si>
    <t>GJ18AZ9025</t>
  </si>
  <si>
    <t>+919586750568</t>
  </si>
  <si>
    <t>240</t>
  </si>
  <si>
    <t>Sohan Singh-6375168529</t>
  </si>
  <si>
    <t>+919724129349</t>
  </si>
  <si>
    <t>420</t>
  </si>
  <si>
    <t>GJ18BT8272</t>
  </si>
  <si>
    <t>Jaidev</t>
  </si>
  <si>
    <t>+917340137616</t>
  </si>
  <si>
    <t>GJ01DZ5030</t>
  </si>
  <si>
    <t>1062</t>
  </si>
  <si>
    <t>1064</t>
  </si>
  <si>
    <t>Sunil Rathod</t>
  </si>
  <si>
    <t>+919974909072</t>
  </si>
  <si>
    <t>200</t>
  </si>
  <si>
    <t>GJ01FT5401</t>
  </si>
  <si>
    <t>+919601700531</t>
  </si>
  <si>
    <t>GJ18BV3405</t>
  </si>
  <si>
    <t>Mohsin</t>
  </si>
  <si>
    <t>+919974031248</t>
  </si>
  <si>
    <t>Rasid</t>
  </si>
  <si>
    <t>+916352666139</t>
  </si>
  <si>
    <t>1200</t>
  </si>
  <si>
    <t>GJ38T2561</t>
  </si>
  <si>
    <t>Niteshbhai</t>
  </si>
  <si>
    <t>+919925632740</t>
  </si>
  <si>
    <t>+919571795199</t>
  </si>
  <si>
    <t>102</t>
  </si>
  <si>
    <t>114</t>
  </si>
  <si>
    <t>GJ18BV0696</t>
  </si>
  <si>
    <t>Kishan Singh</t>
  </si>
  <si>
    <t>+919925759035</t>
  </si>
  <si>
    <t>GJ18BV1248</t>
  </si>
  <si>
    <t>174</t>
  </si>
  <si>
    <t>120</t>
  </si>
  <si>
    <t>126</t>
  </si>
  <si>
    <t>GJ01DZ1089</t>
  </si>
  <si>
    <t>+919898370557</t>
  </si>
  <si>
    <t>952</t>
  </si>
  <si>
    <t>3920</t>
  </si>
  <si>
    <t>GJ18BV3128</t>
  </si>
  <si>
    <t>205</t>
  </si>
  <si>
    <t>Shailesh</t>
  </si>
  <si>
    <t>+916356255196</t>
  </si>
  <si>
    <t>500</t>
  </si>
  <si>
    <t>360</t>
  </si>
  <si>
    <t>1206</t>
  </si>
  <si>
    <t>GJ01LT0438</t>
  </si>
  <si>
    <t>2000</t>
  </si>
  <si>
    <t>1116</t>
  </si>
  <si>
    <t>GJ18BV3262</t>
  </si>
  <si>
    <t>Munnabhai</t>
  </si>
  <si>
    <t>+918511151105</t>
  </si>
  <si>
    <t>580</t>
  </si>
  <si>
    <t>5100</t>
  </si>
  <si>
    <t>GJ38TA7556</t>
  </si>
  <si>
    <t>GJ38TA3052</t>
  </si>
  <si>
    <t>Narsinh</t>
  </si>
  <si>
    <t>Manohar</t>
  </si>
  <si>
    <t>+917357956748</t>
  </si>
  <si>
    <t>GJ38TA3416</t>
  </si>
  <si>
    <t>INDIAN INSTITUTE OF MANAG EMENT AHMEDABAD</t>
  </si>
  <si>
    <t>SP G/G : AIRPORT TRANSFER</t>
  </si>
  <si>
    <t>850</t>
  </si>
  <si>
    <t>1120</t>
  </si>
  <si>
    <t>DR/AHD/24-25/12001440</t>
  </si>
  <si>
    <t>CAHD25/012000427</t>
  </si>
  <si>
    <t>Srinivasan Raghavan</t>
  </si>
  <si>
    <t>Pappubhai</t>
  </si>
  <si>
    <t>2240</t>
  </si>
  <si>
    <t>3000</t>
  </si>
  <si>
    <t>3360</t>
  </si>
  <si>
    <t>Durjan Singh</t>
  </si>
  <si>
    <t>+919726280045</t>
  </si>
  <si>
    <t>688</t>
  </si>
  <si>
    <t>DR/AHD/24-25/12001689</t>
  </si>
  <si>
    <t>CAHD25/012000473</t>
  </si>
  <si>
    <t>Ms. Venus Rais</t>
  </si>
  <si>
    <t>1450</t>
  </si>
  <si>
    <t>1624</t>
  </si>
  <si>
    <t>SP G/G : Railway Transfer</t>
  </si>
  <si>
    <t>800</t>
  </si>
  <si>
    <t>896</t>
  </si>
  <si>
    <t>CIGJ25/019000163</t>
  </si>
  <si>
    <t>Prof. Diptesh Ghosh</t>
  </si>
  <si>
    <t>Amit Verma</t>
  </si>
  <si>
    <t>755</t>
  </si>
  <si>
    <t>DR/AHD/24-25/12002940</t>
  </si>
  <si>
    <t>Prof. Viswanath Pingali</t>
  </si>
  <si>
    <t>773</t>
  </si>
  <si>
    <t>DR/AHD/24-25/12004051</t>
  </si>
  <si>
    <t>CIGJ25/019000223</t>
  </si>
  <si>
    <t>636.6</t>
  </si>
  <si>
    <t>5941.6</t>
  </si>
  <si>
    <t>Prof. Sunil Sharma</t>
  </si>
  <si>
    <t>Prof. Amit Karna</t>
  </si>
  <si>
    <t>MR SANJIV DANGI</t>
  </si>
  <si>
    <t>Bheru Singh</t>
  </si>
  <si>
    <t>+918905724427</t>
  </si>
  <si>
    <t>Dr. Sanjeev Tripathi</t>
  </si>
  <si>
    <t>889</t>
  </si>
  <si>
    <t>DR/AHD/24-25/12002995</t>
  </si>
  <si>
    <t>891</t>
  </si>
  <si>
    <t>DR/AHD/24-25/12002996</t>
  </si>
  <si>
    <t>CIGJ25/019000229</t>
  </si>
  <si>
    <t>CIGJ25/019000184</t>
  </si>
  <si>
    <t>948</t>
  </si>
  <si>
    <t>DR/AHD/24-25/12002629</t>
  </si>
  <si>
    <t>Indranil Bose</t>
  </si>
  <si>
    <t>2041</t>
  </si>
  <si>
    <t>CIGJ25/019000178</t>
  </si>
  <si>
    <t>Sai Sree Ramachandruni</t>
  </si>
  <si>
    <t>Sandeep Biswas</t>
  </si>
  <si>
    <t>S Sadhana</t>
  </si>
  <si>
    <t>1059</t>
  </si>
  <si>
    <t>DR/AHD/24-25/12003079</t>
  </si>
  <si>
    <t>Suresh Iyer</t>
  </si>
  <si>
    <t>1061</t>
  </si>
  <si>
    <t>DR/AHD/24-25/12003075</t>
  </si>
  <si>
    <t>Radhika Kapoor</t>
  </si>
  <si>
    <t>DR/AHD/24-25/12003074</t>
  </si>
  <si>
    <t>Priti Kulkarni</t>
  </si>
  <si>
    <t>1067</t>
  </si>
  <si>
    <t>DR/AHD/24-25/12003066</t>
  </si>
  <si>
    <t>Ramdas Sangale</t>
  </si>
  <si>
    <t>1070</t>
  </si>
  <si>
    <t>DR/AHD/24-25/12003073</t>
  </si>
  <si>
    <t>Nithin Louis</t>
  </si>
  <si>
    <t>1176</t>
  </si>
  <si>
    <t>1071</t>
  </si>
  <si>
    <t>DR/AHD/24-25/12003076</t>
  </si>
  <si>
    <t>Suchi Agarwal</t>
  </si>
  <si>
    <t>DR/AHD/24-25/12003080</t>
  </si>
  <si>
    <t>Ayush Agarwal</t>
  </si>
  <si>
    <t>1102</t>
  </si>
  <si>
    <t>DR/AHD/24-25/12003184</t>
  </si>
  <si>
    <t>CIGJ25/019000228</t>
  </si>
  <si>
    <t>1111</t>
  </si>
  <si>
    <t>DR/AHD/24-25/12003138</t>
  </si>
  <si>
    <t>Rajveer Yadav</t>
  </si>
  <si>
    <t>DR/AHD/24-25/12003200</t>
  </si>
  <si>
    <t>Prof. Neharika Vohra</t>
  </si>
  <si>
    <t>1129</t>
  </si>
  <si>
    <t>DR/AHD/24-25/12003191</t>
  </si>
  <si>
    <t>1171</t>
  </si>
  <si>
    <t>DR/AHD/24-25/12003262</t>
  </si>
  <si>
    <t>1198</t>
  </si>
  <si>
    <t>DR/AHD/24-25/12003369</t>
  </si>
  <si>
    <t>Prof. Shweta Jha</t>
  </si>
  <si>
    <t>DR/AHD/24-25/12003302</t>
  </si>
  <si>
    <t>1204</t>
  </si>
  <si>
    <t>DR/AHD/24-25/12003298</t>
  </si>
  <si>
    <t>DR/AHD/24-25/12003303</t>
  </si>
  <si>
    <t>DR/AHD/24-25/12004597</t>
  </si>
  <si>
    <t>CIGJ25/019000321</t>
  </si>
  <si>
    <t>GJ24X6735</t>
  </si>
  <si>
    <t>2561</t>
  </si>
  <si>
    <t>DR/AHD/24-25/12005181</t>
  </si>
  <si>
    <t>Mr. MohamedIshak Shaikh</t>
  </si>
  <si>
    <t>7266</t>
  </si>
  <si>
    <t>871.92</t>
  </si>
  <si>
    <t>8137.92</t>
  </si>
  <si>
    <t>GJ01KT2298</t>
  </si>
  <si>
    <t>Akbar</t>
  </si>
  <si>
    <t>+919924484786</t>
  </si>
  <si>
    <t>2587</t>
  </si>
  <si>
    <t>DR/AHD/24-25/12005188</t>
  </si>
  <si>
    <t>Dr. Mahesh Chander</t>
  </si>
  <si>
    <t>LSMSPL/029/24-25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</si>
</sst>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  <family val="2"/>
    </font>
    <font>
      <sz val="10"/>
      <color indexed="8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9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14" fontId="19" fillId="35" borderId="10" xfId="50" applyNumberFormat="1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4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2">
          <cell r="C2" t="str">
            <v>DR/AHD/24-25/12001440</v>
          </cell>
          <cell r="D2" t="str">
            <v>GJ01FT5401</v>
          </cell>
          <cell r="E2">
            <v>35515</v>
          </cell>
          <cell r="F2">
            <v>35551</v>
          </cell>
          <cell r="G2">
            <v>36</v>
          </cell>
          <cell r="H2">
            <v>36</v>
          </cell>
          <cell r="I2">
            <v>850</v>
          </cell>
          <cell r="J2" t="str">
            <v>21-May-2024 18:30</v>
          </cell>
          <cell r="K2">
            <v>100</v>
          </cell>
          <cell r="M2">
            <v>808</v>
          </cell>
          <cell r="N2">
            <v>100</v>
          </cell>
        </row>
        <row r="3">
          <cell r="C3" t="str">
            <v>DR/AHD/24-25/12001689</v>
          </cell>
          <cell r="D3" t="str">
            <v>GJ18AZ9025</v>
          </cell>
          <cell r="E3">
            <v>165807</v>
          </cell>
          <cell r="F3">
            <v>165830</v>
          </cell>
          <cell r="G3">
            <v>23</v>
          </cell>
          <cell r="H3">
            <v>23</v>
          </cell>
          <cell r="I3">
            <v>1450</v>
          </cell>
          <cell r="J3" t="str">
            <v>28-May-2024 22:00</v>
          </cell>
          <cell r="K3">
            <v>0</v>
          </cell>
          <cell r="M3">
            <v>1378</v>
          </cell>
          <cell r="N3">
            <v>0</v>
          </cell>
        </row>
        <row r="4">
          <cell r="C4" t="str">
            <v>DR/AHD/24-25/12002940</v>
          </cell>
          <cell r="D4" t="str">
            <v>GJ38TA7556</v>
          </cell>
          <cell r="E4">
            <v>4769</v>
          </cell>
          <cell r="F4">
            <v>4812</v>
          </cell>
          <cell r="G4">
            <v>43</v>
          </cell>
          <cell r="H4">
            <v>43</v>
          </cell>
          <cell r="I4">
            <v>850</v>
          </cell>
          <cell r="J4" t="str">
            <v>06-Jun-2024 03:30</v>
          </cell>
          <cell r="K4">
            <v>0</v>
          </cell>
          <cell r="M4">
            <v>808</v>
          </cell>
          <cell r="N4">
            <v>0</v>
          </cell>
        </row>
        <row r="5">
          <cell r="C5" t="str">
            <v>DR/AHD/24-25/12004051</v>
          </cell>
          <cell r="D5" t="str">
            <v>GJ38TA3416</v>
          </cell>
          <cell r="E5">
            <v>5085</v>
          </cell>
          <cell r="F5">
            <v>5340</v>
          </cell>
          <cell r="G5">
            <v>255</v>
          </cell>
          <cell r="H5">
            <v>255</v>
          </cell>
          <cell r="I5">
            <v>5100</v>
          </cell>
          <cell r="J5" t="str">
            <v>12-Jun-2024 06:00</v>
          </cell>
          <cell r="K5">
            <v>205</v>
          </cell>
          <cell r="M5">
            <v>4845</v>
          </cell>
          <cell r="N5">
            <v>205</v>
          </cell>
        </row>
        <row r="6">
          <cell r="C6" t="str">
            <v>DR/AHD/24-25/12002995</v>
          </cell>
          <cell r="D6" t="str">
            <v>GJ18BV0696</v>
          </cell>
          <cell r="E6">
            <v>177844</v>
          </cell>
          <cell r="F6">
            <v>177866</v>
          </cell>
          <cell r="G6">
            <v>22</v>
          </cell>
          <cell r="H6">
            <v>22</v>
          </cell>
          <cell r="I6">
            <v>850</v>
          </cell>
          <cell r="J6" t="str">
            <v>26-Jun-2024 15:00</v>
          </cell>
          <cell r="K6">
            <v>150</v>
          </cell>
          <cell r="M6">
            <v>808</v>
          </cell>
          <cell r="N6">
            <v>150</v>
          </cell>
        </row>
        <row r="7">
          <cell r="C7" t="str">
            <v>DR/AHD/24-25/12002996</v>
          </cell>
          <cell r="D7" t="str">
            <v>GJ18BV0696</v>
          </cell>
          <cell r="E7">
            <v>177866</v>
          </cell>
          <cell r="F7">
            <v>177905</v>
          </cell>
          <cell r="G7">
            <v>39</v>
          </cell>
          <cell r="H7">
            <v>39</v>
          </cell>
          <cell r="I7">
            <v>850</v>
          </cell>
          <cell r="J7" t="str">
            <v>26-Jun-2024 19:00</v>
          </cell>
          <cell r="K7">
            <v>150</v>
          </cell>
          <cell r="M7">
            <v>808</v>
          </cell>
          <cell r="N7">
            <v>150</v>
          </cell>
        </row>
        <row r="8">
          <cell r="C8" t="str">
            <v>DR/AHD/24-25/12002629</v>
          </cell>
          <cell r="D8" t="str">
            <v>GJ18AZ9025</v>
          </cell>
          <cell r="E8">
            <v>168799</v>
          </cell>
          <cell r="F8">
            <v>168835</v>
          </cell>
          <cell r="G8">
            <v>36</v>
          </cell>
          <cell r="H8">
            <v>36</v>
          </cell>
          <cell r="I8">
            <v>1450</v>
          </cell>
          <cell r="J8" t="str">
            <v>02-Jul-2024 19:00</v>
          </cell>
          <cell r="K8">
            <v>0</v>
          </cell>
          <cell r="M8">
            <v>1378</v>
          </cell>
          <cell r="N8">
            <v>0</v>
          </cell>
        </row>
        <row r="9">
          <cell r="C9" t="str">
            <v>DR/AHD/24-25/12003074</v>
          </cell>
          <cell r="D9" t="str">
            <v>GJ38TA3416</v>
          </cell>
          <cell r="E9">
            <v>8710</v>
          </cell>
          <cell r="F9">
            <v>8744</v>
          </cell>
          <cell r="G9">
            <v>34</v>
          </cell>
          <cell r="H9">
            <v>34</v>
          </cell>
          <cell r="I9">
            <v>850</v>
          </cell>
          <cell r="J9" t="str">
            <v>14-Jul-2024 15:30</v>
          </cell>
          <cell r="K9">
            <v>150</v>
          </cell>
          <cell r="M9">
            <v>808</v>
          </cell>
          <cell r="N9">
            <v>150</v>
          </cell>
        </row>
        <row r="10">
          <cell r="C10" t="str">
            <v>DR/AHD/24-25/12003066</v>
          </cell>
          <cell r="D10" t="str">
            <v>GJ18BV1248</v>
          </cell>
          <cell r="E10">
            <v>209680</v>
          </cell>
          <cell r="F10">
            <v>209730</v>
          </cell>
          <cell r="G10">
            <v>50</v>
          </cell>
          <cell r="H10">
            <v>50</v>
          </cell>
          <cell r="I10">
            <v>850</v>
          </cell>
          <cell r="J10" t="str">
            <v>14-Jul-2024 15:30</v>
          </cell>
          <cell r="K10">
            <v>100</v>
          </cell>
          <cell r="M10">
            <v>808</v>
          </cell>
          <cell r="N10">
            <v>100</v>
          </cell>
        </row>
        <row r="11">
          <cell r="C11" t="str">
            <v>DR/AHD/24-25/12003079</v>
          </cell>
          <cell r="D11" t="str">
            <v>GJ38T2561</v>
          </cell>
          <cell r="E11">
            <v>8860</v>
          </cell>
          <cell r="F11">
            <v>8915</v>
          </cell>
          <cell r="G11">
            <v>55</v>
          </cell>
          <cell r="H11">
            <v>55</v>
          </cell>
          <cell r="I11">
            <v>850</v>
          </cell>
          <cell r="J11" t="str">
            <v>14-Jul-2024 16:00</v>
          </cell>
          <cell r="K11">
            <v>150</v>
          </cell>
          <cell r="M11">
            <v>808</v>
          </cell>
          <cell r="N11">
            <v>150</v>
          </cell>
        </row>
        <row r="12">
          <cell r="C12" t="str">
            <v>DR/AHD/24-25/12003080</v>
          </cell>
          <cell r="D12" t="str">
            <v>GJ38TA3052</v>
          </cell>
          <cell r="E12">
            <v>9835</v>
          </cell>
          <cell r="F12">
            <v>9874</v>
          </cell>
          <cell r="G12">
            <v>39</v>
          </cell>
          <cell r="H12">
            <v>39</v>
          </cell>
          <cell r="I12">
            <v>850</v>
          </cell>
          <cell r="J12" t="str">
            <v>14-Jul-2024 16:00</v>
          </cell>
          <cell r="K12">
            <v>0</v>
          </cell>
          <cell r="M12">
            <v>808</v>
          </cell>
          <cell r="N12">
            <v>0</v>
          </cell>
        </row>
        <row r="13">
          <cell r="C13" t="str">
            <v>DR/AHD/24-25/12003076</v>
          </cell>
          <cell r="D13" t="str">
            <v>GJ18BV3405</v>
          </cell>
          <cell r="E13">
            <v>42663</v>
          </cell>
          <cell r="F13">
            <v>42710</v>
          </cell>
          <cell r="G13">
            <v>47</v>
          </cell>
          <cell r="H13">
            <v>47</v>
          </cell>
          <cell r="I13">
            <v>850</v>
          </cell>
          <cell r="J13" t="str">
            <v>14-Jul-2024 16:00</v>
          </cell>
          <cell r="K13">
            <v>150</v>
          </cell>
          <cell r="M13">
            <v>808</v>
          </cell>
          <cell r="N13">
            <v>150</v>
          </cell>
        </row>
        <row r="14">
          <cell r="C14" t="str">
            <v>DR/AHD/24-25/12003075</v>
          </cell>
          <cell r="D14" t="str">
            <v>GJ18AZ9025</v>
          </cell>
          <cell r="E14">
            <v>171027</v>
          </cell>
          <cell r="F14">
            <v>171077</v>
          </cell>
          <cell r="G14">
            <v>50</v>
          </cell>
          <cell r="H14">
            <v>50</v>
          </cell>
          <cell r="I14">
            <v>850</v>
          </cell>
          <cell r="J14" t="str">
            <v>14-Jul-2024 16:00</v>
          </cell>
          <cell r="K14">
            <v>150</v>
          </cell>
          <cell r="M14">
            <v>808</v>
          </cell>
          <cell r="N14">
            <v>150</v>
          </cell>
        </row>
        <row r="15">
          <cell r="C15" t="str">
            <v>DR/AHD/24-25/12003073</v>
          </cell>
          <cell r="D15" t="str">
            <v>GJ18BT8272</v>
          </cell>
          <cell r="E15">
            <v>221823</v>
          </cell>
          <cell r="F15">
            <v>221854</v>
          </cell>
          <cell r="G15">
            <v>31</v>
          </cell>
          <cell r="H15">
            <v>31</v>
          </cell>
          <cell r="I15">
            <v>850</v>
          </cell>
          <cell r="J15" t="str">
            <v>14-Jul-2024 16:00</v>
          </cell>
          <cell r="K15">
            <v>200</v>
          </cell>
          <cell r="M15">
            <v>808</v>
          </cell>
          <cell r="N15">
            <v>200</v>
          </cell>
        </row>
        <row r="16">
          <cell r="C16" t="str">
            <v>DR/AHD/24-25/12003184</v>
          </cell>
          <cell r="D16" t="str">
            <v>GJ01LT0438</v>
          </cell>
          <cell r="E16">
            <v>68680</v>
          </cell>
          <cell r="F16">
            <v>68742</v>
          </cell>
          <cell r="G16">
            <v>62</v>
          </cell>
          <cell r="H16">
            <v>62</v>
          </cell>
          <cell r="I16">
            <v>3000</v>
          </cell>
          <cell r="J16" t="str">
            <v>16-Jul-2024 14:00</v>
          </cell>
          <cell r="K16">
            <v>500</v>
          </cell>
          <cell r="M16">
            <v>2850</v>
          </cell>
          <cell r="N16">
            <v>500</v>
          </cell>
        </row>
        <row r="17">
          <cell r="C17" t="str">
            <v>DR/AHD/24-25/12003200</v>
          </cell>
          <cell r="D17" t="str">
            <v>GJ01DZ1089</v>
          </cell>
          <cell r="E17">
            <v>90169</v>
          </cell>
          <cell r="F17">
            <v>90184</v>
          </cell>
          <cell r="G17">
            <v>15</v>
          </cell>
          <cell r="H17">
            <v>15</v>
          </cell>
          <cell r="I17">
            <v>800</v>
          </cell>
          <cell r="J17" t="str">
            <v>16-Jul-2024 18:45</v>
          </cell>
          <cell r="K17">
            <v>0</v>
          </cell>
          <cell r="M17">
            <v>760</v>
          </cell>
          <cell r="N17">
            <v>0</v>
          </cell>
        </row>
        <row r="18">
          <cell r="C18" t="str">
            <v>DR/AHD/24-25/12003138</v>
          </cell>
          <cell r="D18" t="str">
            <v>GJ01DZ5030</v>
          </cell>
          <cell r="E18">
            <v>212401</v>
          </cell>
          <cell r="F18">
            <v>212436</v>
          </cell>
          <cell r="G18">
            <v>35</v>
          </cell>
          <cell r="H18">
            <v>35</v>
          </cell>
          <cell r="I18">
            <v>1450</v>
          </cell>
          <cell r="J18" t="str">
            <v>16-Jul-2024 19:00</v>
          </cell>
          <cell r="K18">
            <v>0</v>
          </cell>
          <cell r="M18">
            <v>1378</v>
          </cell>
          <cell r="N18">
            <v>0</v>
          </cell>
        </row>
        <row r="19">
          <cell r="C19" t="str">
            <v>DR/AHD/24-25/12003191</v>
          </cell>
          <cell r="D19" t="str">
            <v>GJ01LT0438</v>
          </cell>
          <cell r="E19">
            <v>68747</v>
          </cell>
          <cell r="F19">
            <v>68809</v>
          </cell>
          <cell r="G19">
            <v>62</v>
          </cell>
          <cell r="H19">
            <v>62</v>
          </cell>
          <cell r="I19">
            <v>3000</v>
          </cell>
          <cell r="J19" t="str">
            <v>17-Jul-2024 08:30</v>
          </cell>
          <cell r="K19">
            <v>0</v>
          </cell>
          <cell r="M19">
            <v>2850</v>
          </cell>
          <cell r="N19">
            <v>0</v>
          </cell>
        </row>
        <row r="20">
          <cell r="C20" t="str">
            <v>DR/AHD/24-25/12003262</v>
          </cell>
          <cell r="D20" t="str">
            <v>GJ18BV3262</v>
          </cell>
          <cell r="E20">
            <v>31248</v>
          </cell>
          <cell r="F20">
            <v>31289</v>
          </cell>
          <cell r="G20">
            <v>41</v>
          </cell>
          <cell r="H20">
            <v>41</v>
          </cell>
          <cell r="I20">
            <v>850</v>
          </cell>
          <cell r="J20" t="str">
            <v>19-Jul-2024 19:30</v>
          </cell>
          <cell r="K20">
            <v>0</v>
          </cell>
          <cell r="M20">
            <v>808</v>
          </cell>
          <cell r="N20">
            <v>0</v>
          </cell>
        </row>
        <row r="21">
          <cell r="C21" t="str">
            <v>DR/AHD/24-25/12003369</v>
          </cell>
          <cell r="D21" t="str">
            <v>GJ18BV3405</v>
          </cell>
          <cell r="E21">
            <v>43545</v>
          </cell>
          <cell r="F21">
            <v>43602</v>
          </cell>
          <cell r="G21">
            <v>57</v>
          </cell>
          <cell r="H21">
            <v>57</v>
          </cell>
          <cell r="I21">
            <v>850</v>
          </cell>
          <cell r="J21" t="str">
            <v>20-Jul-2024 14:15</v>
          </cell>
          <cell r="K21">
            <v>150</v>
          </cell>
          <cell r="M21">
            <v>808</v>
          </cell>
          <cell r="N21">
            <v>150</v>
          </cell>
        </row>
        <row r="22">
          <cell r="C22" t="str">
            <v>DR/AHD/24-25/12003302</v>
          </cell>
          <cell r="D22" t="str">
            <v>GJ18BV3262</v>
          </cell>
          <cell r="E22">
            <v>31289</v>
          </cell>
          <cell r="F22">
            <v>31331</v>
          </cell>
          <cell r="G22">
            <v>42</v>
          </cell>
          <cell r="H22">
            <v>42</v>
          </cell>
          <cell r="I22">
            <v>850</v>
          </cell>
          <cell r="J22" t="str">
            <v>20-Jul-2024 14:30</v>
          </cell>
          <cell r="K22">
            <v>0</v>
          </cell>
          <cell r="M22">
            <v>808</v>
          </cell>
          <cell r="N22">
            <v>0</v>
          </cell>
        </row>
        <row r="23">
          <cell r="C23" t="str">
            <v>DR/AHD/24-25/12003303</v>
          </cell>
          <cell r="D23" t="str">
            <v>GJ18BV3128</v>
          </cell>
          <cell r="E23">
            <v>46152</v>
          </cell>
          <cell r="F23">
            <v>46235</v>
          </cell>
          <cell r="G23">
            <v>83</v>
          </cell>
          <cell r="H23">
            <v>83</v>
          </cell>
          <cell r="I23">
            <v>850</v>
          </cell>
          <cell r="J23" t="str">
            <v>20-Jul-2024 14:30</v>
          </cell>
          <cell r="K23">
            <v>0</v>
          </cell>
          <cell r="M23">
            <v>808</v>
          </cell>
          <cell r="N23">
            <v>0</v>
          </cell>
        </row>
        <row r="24">
          <cell r="C24" t="str">
            <v>DR/AHD/24-25/12003298</v>
          </cell>
          <cell r="D24" t="str">
            <v>GJ18AZ9025</v>
          </cell>
          <cell r="E24">
            <v>172150</v>
          </cell>
          <cell r="F24">
            <v>172165</v>
          </cell>
          <cell r="G24">
            <v>15</v>
          </cell>
          <cell r="H24">
            <v>15</v>
          </cell>
          <cell r="I24">
            <v>850</v>
          </cell>
          <cell r="J24" t="str">
            <v>20-Jul-2024 14:30</v>
          </cell>
          <cell r="K24">
            <v>0</v>
          </cell>
          <cell r="M24">
            <v>808</v>
          </cell>
          <cell r="N24">
            <v>0</v>
          </cell>
        </row>
        <row r="25">
          <cell r="C25" t="str">
            <v>DR/AHD/24-25/12004597</v>
          </cell>
          <cell r="D25" t="str">
            <v>GJ38TA3052</v>
          </cell>
          <cell r="E25">
            <v>14689</v>
          </cell>
          <cell r="F25">
            <v>14723</v>
          </cell>
          <cell r="G25">
            <v>34</v>
          </cell>
          <cell r="H25">
            <v>34</v>
          </cell>
          <cell r="I25">
            <v>2000</v>
          </cell>
          <cell r="J25" t="str">
            <v>01-Sep-2024 07:00</v>
          </cell>
          <cell r="K25">
            <v>0</v>
          </cell>
          <cell r="M25">
            <v>1900</v>
          </cell>
          <cell r="N25">
            <v>0</v>
          </cell>
        </row>
        <row r="26">
          <cell r="C26" t="str">
            <v>DR/AHD/24-25/12005181</v>
          </cell>
          <cell r="D26" t="str">
            <v>GJ01KT2298</v>
          </cell>
          <cell r="E26">
            <v>61672</v>
          </cell>
          <cell r="F26">
            <v>62191</v>
          </cell>
          <cell r="G26">
            <v>519</v>
          </cell>
          <cell r="H26">
            <v>519</v>
          </cell>
          <cell r="I26">
            <v>7266</v>
          </cell>
          <cell r="J26" t="str">
            <v>18-Sep-2024 08:00</v>
          </cell>
          <cell r="K26">
            <v>0</v>
          </cell>
          <cell r="M26">
            <v>6903</v>
          </cell>
          <cell r="N26">
            <v>0</v>
          </cell>
        </row>
        <row r="27">
          <cell r="C27" t="str">
            <v>DR/AHD/24-25/12005188</v>
          </cell>
          <cell r="D27" t="str">
            <v>GJ24X6735</v>
          </cell>
          <cell r="E27">
            <v>3750</v>
          </cell>
          <cell r="F27">
            <v>3790</v>
          </cell>
          <cell r="G27">
            <v>40</v>
          </cell>
          <cell r="H27">
            <v>40</v>
          </cell>
          <cell r="I27">
            <v>850</v>
          </cell>
          <cell r="J27" t="str">
            <v>18-Sep-2024 18:00</v>
          </cell>
          <cell r="K27">
            <v>100</v>
          </cell>
          <cell r="M27">
            <v>808</v>
          </cell>
          <cell r="N27">
            <v>100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tabSelected="1" topLeftCell="P1" workbookViewId="0">
      <selection activeCell="S11" sqref="S11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20" width="24.7109375" bestFit="1" customWidth="1"/>
    <col min="21" max="21" width="19" bestFit="1" customWidth="1"/>
    <col min="22" max="23" width="22.85546875" bestFit="1" customWidth="1"/>
  </cols>
  <sheetData>
    <row r="1" spans="1:2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5">
      <c r="A2" s="5" t="s">
        <v>87</v>
      </c>
      <c r="B2" s="6" t="s">
        <v>99</v>
      </c>
      <c r="C2" s="6" t="s">
        <v>100</v>
      </c>
      <c r="D2" s="6" t="s">
        <v>95</v>
      </c>
      <c r="E2" s="6" t="s">
        <v>23</v>
      </c>
      <c r="F2" s="6" t="s">
        <v>101</v>
      </c>
      <c r="G2" s="6" t="s">
        <v>96</v>
      </c>
      <c r="H2" s="7" t="s">
        <v>97</v>
      </c>
      <c r="I2" s="7" t="s">
        <v>30</v>
      </c>
      <c r="J2" s="7" t="s">
        <v>62</v>
      </c>
      <c r="K2" s="7" t="s">
        <v>45</v>
      </c>
      <c r="L2" s="6" t="s">
        <v>49</v>
      </c>
      <c r="M2" s="6" t="s">
        <v>102</v>
      </c>
      <c r="N2" s="6" t="s">
        <v>50</v>
      </c>
      <c r="O2" s="7">
        <f>VLOOKUP(B2,[1]Sheet1!$C$2:$M$27,11,0)</f>
        <v>808</v>
      </c>
      <c r="P2" s="7">
        <f>VLOOKUP(B2,[1]Sheet1!$C$2:$N$27,12,0)</f>
        <v>100</v>
      </c>
      <c r="Q2" s="7">
        <v>54</v>
      </c>
      <c r="R2" s="7">
        <v>54</v>
      </c>
      <c r="S2" s="7" t="s">
        <v>24</v>
      </c>
      <c r="T2" s="7">
        <f>Q2+R2</f>
        <v>108</v>
      </c>
      <c r="U2" s="7">
        <f>T2+P2+O2</f>
        <v>1016</v>
      </c>
      <c r="V2" s="6" t="s">
        <v>202</v>
      </c>
      <c r="W2" s="8">
        <v>45589</v>
      </c>
    </row>
    <row r="3" spans="1:23" x14ac:dyDescent="0.25">
      <c r="A3" s="5" t="s">
        <v>108</v>
      </c>
      <c r="B3" s="6" t="s">
        <v>109</v>
      </c>
      <c r="C3" s="6" t="s">
        <v>110</v>
      </c>
      <c r="D3" s="6" t="s">
        <v>95</v>
      </c>
      <c r="E3" s="6" t="s">
        <v>23</v>
      </c>
      <c r="F3" s="6" t="s">
        <v>111</v>
      </c>
      <c r="G3" s="6" t="s">
        <v>25</v>
      </c>
      <c r="H3" s="7" t="s">
        <v>112</v>
      </c>
      <c r="I3" s="7" t="s">
        <v>24</v>
      </c>
      <c r="J3" s="7" t="s">
        <v>67</v>
      </c>
      <c r="K3" s="7" t="s">
        <v>113</v>
      </c>
      <c r="L3" s="6" t="s">
        <v>34</v>
      </c>
      <c r="M3" s="6" t="s">
        <v>91</v>
      </c>
      <c r="N3" s="6" t="s">
        <v>35</v>
      </c>
      <c r="O3" s="7">
        <f>VLOOKUP(B3,[1]Sheet1!$C$2:$M$27,11,0)</f>
        <v>1378</v>
      </c>
      <c r="P3" s="7">
        <f>VLOOKUP(B3,[1]Sheet1!$C$2:$N$27,12,0)</f>
        <v>0</v>
      </c>
      <c r="Q3" s="7">
        <v>83</v>
      </c>
      <c r="R3" s="7">
        <v>83</v>
      </c>
      <c r="S3" s="7" t="s">
        <v>24</v>
      </c>
      <c r="T3" s="7">
        <f t="shared" ref="T3:T27" si="0">Q3+R3</f>
        <v>166</v>
      </c>
      <c r="U3" s="7">
        <f t="shared" ref="U3:U27" si="1">T3+P3+O3</f>
        <v>1544</v>
      </c>
      <c r="V3" s="6" t="s">
        <v>202</v>
      </c>
      <c r="W3" s="8">
        <v>45589</v>
      </c>
    </row>
    <row r="4" spans="1:23" x14ac:dyDescent="0.25">
      <c r="A4" s="2" t="s">
        <v>120</v>
      </c>
      <c r="B4" s="3" t="s">
        <v>121</v>
      </c>
      <c r="C4" s="3" t="s">
        <v>117</v>
      </c>
      <c r="D4" s="3" t="s">
        <v>95</v>
      </c>
      <c r="E4" s="3" t="s">
        <v>23</v>
      </c>
      <c r="F4" s="3" t="s">
        <v>119</v>
      </c>
      <c r="G4" s="3" t="s">
        <v>96</v>
      </c>
      <c r="H4" s="4" t="s">
        <v>97</v>
      </c>
      <c r="I4" s="4" t="s">
        <v>24</v>
      </c>
      <c r="J4" s="4" t="s">
        <v>61</v>
      </c>
      <c r="K4" s="4" t="s">
        <v>72</v>
      </c>
      <c r="L4" s="3" t="s">
        <v>89</v>
      </c>
      <c r="M4" s="3" t="s">
        <v>37</v>
      </c>
      <c r="N4" s="3" t="s">
        <v>38</v>
      </c>
      <c r="O4" s="7">
        <f>VLOOKUP(B4,[1]Sheet1!$C$2:$M$27,11,0)</f>
        <v>808</v>
      </c>
      <c r="P4" s="7">
        <f>VLOOKUP(B4,[1]Sheet1!$C$2:$N$27,12,0)</f>
        <v>0</v>
      </c>
      <c r="Q4" s="7">
        <v>48</v>
      </c>
      <c r="R4" s="7">
        <v>48</v>
      </c>
      <c r="S4" s="4" t="s">
        <v>24</v>
      </c>
      <c r="T4" s="7">
        <f t="shared" si="0"/>
        <v>96</v>
      </c>
      <c r="U4" s="7">
        <f t="shared" si="1"/>
        <v>904</v>
      </c>
      <c r="V4" s="6" t="s">
        <v>202</v>
      </c>
      <c r="W4" s="8">
        <v>45589</v>
      </c>
    </row>
    <row r="5" spans="1:23" x14ac:dyDescent="0.25">
      <c r="A5" s="2" t="s">
        <v>123</v>
      </c>
      <c r="B5" s="3" t="s">
        <v>124</v>
      </c>
      <c r="C5" s="3" t="s">
        <v>125</v>
      </c>
      <c r="D5" s="3" t="s">
        <v>95</v>
      </c>
      <c r="E5" s="3" t="s">
        <v>23</v>
      </c>
      <c r="F5" s="3" t="s">
        <v>122</v>
      </c>
      <c r="G5" s="3" t="s">
        <v>27</v>
      </c>
      <c r="H5" s="4" t="s">
        <v>88</v>
      </c>
      <c r="I5" s="4" t="s">
        <v>75</v>
      </c>
      <c r="J5" s="4" t="s">
        <v>126</v>
      </c>
      <c r="K5" s="4" t="s">
        <v>127</v>
      </c>
      <c r="L5" s="3" t="s">
        <v>94</v>
      </c>
      <c r="M5" s="3" t="s">
        <v>64</v>
      </c>
      <c r="N5" s="3" t="s">
        <v>65</v>
      </c>
      <c r="O5" s="7">
        <f>VLOOKUP(B5,[1]Sheet1!$C$2:$M$27,11,0)</f>
        <v>4845</v>
      </c>
      <c r="P5" s="7">
        <f>VLOOKUP(B5,[1]Sheet1!$C$2:$N$27,12,0)</f>
        <v>205</v>
      </c>
      <c r="Q5" s="7">
        <v>303</v>
      </c>
      <c r="R5" s="7">
        <v>303</v>
      </c>
      <c r="S5" s="4" t="s">
        <v>24</v>
      </c>
      <c r="T5" s="7">
        <f t="shared" si="0"/>
        <v>606</v>
      </c>
      <c r="U5" s="7">
        <f t="shared" si="1"/>
        <v>5656</v>
      </c>
      <c r="V5" s="6" t="s">
        <v>202</v>
      </c>
      <c r="W5" s="8">
        <v>45589</v>
      </c>
    </row>
    <row r="6" spans="1:23" x14ac:dyDescent="0.25">
      <c r="A6" s="2" t="s">
        <v>134</v>
      </c>
      <c r="B6" s="3" t="s">
        <v>135</v>
      </c>
      <c r="C6" s="3" t="s">
        <v>117</v>
      </c>
      <c r="D6" s="3" t="s">
        <v>95</v>
      </c>
      <c r="E6" s="3" t="s">
        <v>23</v>
      </c>
      <c r="F6" s="3" t="s">
        <v>133</v>
      </c>
      <c r="G6" s="3" t="s">
        <v>96</v>
      </c>
      <c r="H6" s="4" t="s">
        <v>97</v>
      </c>
      <c r="I6" s="4" t="s">
        <v>26</v>
      </c>
      <c r="J6" s="4" t="s">
        <v>68</v>
      </c>
      <c r="K6" s="4" t="s">
        <v>98</v>
      </c>
      <c r="L6" s="3" t="s">
        <v>63</v>
      </c>
      <c r="M6" s="3" t="s">
        <v>31</v>
      </c>
      <c r="N6" s="3" t="s">
        <v>60</v>
      </c>
      <c r="O6" s="7">
        <f>VLOOKUP(B6,[1]Sheet1!$C$2:$M$27,11,0)</f>
        <v>808</v>
      </c>
      <c r="P6" s="7">
        <f>VLOOKUP(B6,[1]Sheet1!$C$2:$N$27,12,0)</f>
        <v>150</v>
      </c>
      <c r="Q6" s="7">
        <v>57</v>
      </c>
      <c r="R6" s="7">
        <v>57</v>
      </c>
      <c r="S6" s="4" t="s">
        <v>24</v>
      </c>
      <c r="T6" s="7">
        <f t="shared" si="0"/>
        <v>114</v>
      </c>
      <c r="U6" s="7">
        <f t="shared" si="1"/>
        <v>1072</v>
      </c>
      <c r="V6" s="6" t="s">
        <v>202</v>
      </c>
      <c r="W6" s="8">
        <v>45589</v>
      </c>
    </row>
    <row r="7" spans="1:23" x14ac:dyDescent="0.25">
      <c r="A7" s="2" t="s">
        <v>136</v>
      </c>
      <c r="B7" s="3" t="s">
        <v>137</v>
      </c>
      <c r="C7" s="3" t="s">
        <v>117</v>
      </c>
      <c r="D7" s="3" t="s">
        <v>95</v>
      </c>
      <c r="E7" s="3" t="s">
        <v>23</v>
      </c>
      <c r="F7" s="3" t="s">
        <v>129</v>
      </c>
      <c r="G7" s="3" t="s">
        <v>96</v>
      </c>
      <c r="H7" s="4" t="s">
        <v>97</v>
      </c>
      <c r="I7" s="4" t="s">
        <v>26</v>
      </c>
      <c r="J7" s="4" t="s">
        <v>68</v>
      </c>
      <c r="K7" s="4" t="s">
        <v>98</v>
      </c>
      <c r="L7" s="3" t="s">
        <v>63</v>
      </c>
      <c r="M7" s="3" t="s">
        <v>31</v>
      </c>
      <c r="N7" s="3" t="s">
        <v>60</v>
      </c>
      <c r="O7" s="7">
        <f>VLOOKUP(B7,[1]Sheet1!$C$2:$M$27,11,0)</f>
        <v>808</v>
      </c>
      <c r="P7" s="7">
        <f>VLOOKUP(B7,[1]Sheet1!$C$2:$N$27,12,0)</f>
        <v>150</v>
      </c>
      <c r="Q7" s="7">
        <v>57</v>
      </c>
      <c r="R7" s="7">
        <v>57</v>
      </c>
      <c r="S7" s="4" t="s">
        <v>24</v>
      </c>
      <c r="T7" s="7">
        <f t="shared" si="0"/>
        <v>114</v>
      </c>
      <c r="U7" s="7">
        <f t="shared" si="1"/>
        <v>1072</v>
      </c>
      <c r="V7" s="6" t="s">
        <v>202</v>
      </c>
      <c r="W7" s="8">
        <v>45589</v>
      </c>
    </row>
    <row r="8" spans="1:23" x14ac:dyDescent="0.25">
      <c r="A8" s="5" t="s">
        <v>140</v>
      </c>
      <c r="B8" s="6" t="s">
        <v>141</v>
      </c>
      <c r="C8" s="6" t="s">
        <v>139</v>
      </c>
      <c r="D8" s="6" t="s">
        <v>95</v>
      </c>
      <c r="E8" s="6" t="s">
        <v>23</v>
      </c>
      <c r="F8" s="6" t="s">
        <v>142</v>
      </c>
      <c r="G8" s="6" t="s">
        <v>25</v>
      </c>
      <c r="H8" s="7" t="s">
        <v>112</v>
      </c>
      <c r="I8" s="7" t="s">
        <v>24</v>
      </c>
      <c r="J8" s="7" t="s">
        <v>67</v>
      </c>
      <c r="K8" s="7" t="s">
        <v>113</v>
      </c>
      <c r="L8" s="6" t="s">
        <v>34</v>
      </c>
      <c r="M8" s="6" t="s">
        <v>91</v>
      </c>
      <c r="N8" s="6" t="s">
        <v>35</v>
      </c>
      <c r="O8" s="7">
        <f>VLOOKUP(B8,[1]Sheet1!$C$2:$M$27,11,0)</f>
        <v>1378</v>
      </c>
      <c r="P8" s="7">
        <f>VLOOKUP(B8,[1]Sheet1!$C$2:$N$27,12,0)</f>
        <v>0</v>
      </c>
      <c r="Q8" s="7">
        <v>83</v>
      </c>
      <c r="R8" s="7">
        <v>83</v>
      </c>
      <c r="S8" s="7" t="s">
        <v>24</v>
      </c>
      <c r="T8" s="7">
        <f t="shared" si="0"/>
        <v>166</v>
      </c>
      <c r="U8" s="7">
        <f t="shared" si="1"/>
        <v>1544</v>
      </c>
      <c r="V8" s="6" t="s">
        <v>202</v>
      </c>
      <c r="W8" s="8">
        <v>45589</v>
      </c>
    </row>
    <row r="9" spans="1:23" x14ac:dyDescent="0.25">
      <c r="A9" s="2" t="s">
        <v>148</v>
      </c>
      <c r="B9" s="3" t="s">
        <v>149</v>
      </c>
      <c r="C9" s="3" t="s">
        <v>144</v>
      </c>
      <c r="D9" s="3" t="s">
        <v>95</v>
      </c>
      <c r="E9" s="3" t="s">
        <v>23</v>
      </c>
      <c r="F9" s="3" t="s">
        <v>150</v>
      </c>
      <c r="G9" s="3" t="s">
        <v>96</v>
      </c>
      <c r="H9" s="4" t="s">
        <v>97</v>
      </c>
      <c r="I9" s="4" t="s">
        <v>26</v>
      </c>
      <c r="J9" s="4" t="s">
        <v>68</v>
      </c>
      <c r="K9" s="4" t="s">
        <v>98</v>
      </c>
      <c r="L9" s="3" t="s">
        <v>57</v>
      </c>
      <c r="M9" s="3" t="s">
        <v>58</v>
      </c>
      <c r="N9" s="3" t="s">
        <v>59</v>
      </c>
      <c r="O9" s="7">
        <f>VLOOKUP(B9,[1]Sheet1!$C$2:$M$27,11,0)</f>
        <v>808</v>
      </c>
      <c r="P9" s="7">
        <f>VLOOKUP(B9,[1]Sheet1!$C$2:$N$27,12,0)</f>
        <v>150</v>
      </c>
      <c r="Q9" s="7">
        <v>57</v>
      </c>
      <c r="R9" s="7">
        <v>57</v>
      </c>
      <c r="S9" s="4" t="s">
        <v>24</v>
      </c>
      <c r="T9" s="7">
        <f t="shared" si="0"/>
        <v>114</v>
      </c>
      <c r="U9" s="7">
        <f t="shared" si="1"/>
        <v>1072</v>
      </c>
      <c r="V9" s="6" t="s">
        <v>202</v>
      </c>
      <c r="W9" s="8">
        <v>45589</v>
      </c>
    </row>
    <row r="10" spans="1:23" x14ac:dyDescent="0.25">
      <c r="A10" s="2" t="s">
        <v>151</v>
      </c>
      <c r="B10" s="3" t="s">
        <v>152</v>
      </c>
      <c r="C10" s="3" t="s">
        <v>144</v>
      </c>
      <c r="D10" s="3" t="s">
        <v>95</v>
      </c>
      <c r="E10" s="3" t="s">
        <v>23</v>
      </c>
      <c r="F10" s="3" t="s">
        <v>153</v>
      </c>
      <c r="G10" s="3" t="s">
        <v>96</v>
      </c>
      <c r="H10" s="4" t="s">
        <v>97</v>
      </c>
      <c r="I10" s="4" t="s">
        <v>26</v>
      </c>
      <c r="J10" s="4" t="s">
        <v>68</v>
      </c>
      <c r="K10" s="4" t="s">
        <v>98</v>
      </c>
      <c r="L10" s="3" t="s">
        <v>34</v>
      </c>
      <c r="M10" s="3" t="s">
        <v>91</v>
      </c>
      <c r="N10" s="3" t="s">
        <v>35</v>
      </c>
      <c r="O10" s="7">
        <f>VLOOKUP(B10,[1]Sheet1!$C$2:$M$27,11,0)</f>
        <v>808</v>
      </c>
      <c r="P10" s="7">
        <f>VLOOKUP(B10,[1]Sheet1!$C$2:$N$27,12,0)</f>
        <v>150</v>
      </c>
      <c r="Q10" s="7">
        <v>57</v>
      </c>
      <c r="R10" s="7">
        <v>57</v>
      </c>
      <c r="S10" s="4" t="s">
        <v>24</v>
      </c>
      <c r="T10" s="7">
        <f t="shared" si="0"/>
        <v>114</v>
      </c>
      <c r="U10" s="7">
        <f t="shared" si="1"/>
        <v>1072</v>
      </c>
      <c r="V10" s="6" t="s">
        <v>202</v>
      </c>
      <c r="W10" s="8">
        <v>45589</v>
      </c>
    </row>
    <row r="11" spans="1:23" x14ac:dyDescent="0.25">
      <c r="A11" s="5" t="s">
        <v>44</v>
      </c>
      <c r="B11" s="6" t="s">
        <v>154</v>
      </c>
      <c r="C11" s="6" t="s">
        <v>144</v>
      </c>
      <c r="D11" s="6" t="s">
        <v>95</v>
      </c>
      <c r="E11" s="6" t="s">
        <v>23</v>
      </c>
      <c r="F11" s="6" t="s">
        <v>155</v>
      </c>
      <c r="G11" s="6" t="s">
        <v>96</v>
      </c>
      <c r="H11" s="7" t="s">
        <v>97</v>
      </c>
      <c r="I11" s="7" t="s">
        <v>26</v>
      </c>
      <c r="J11" s="7" t="s">
        <v>68</v>
      </c>
      <c r="K11" s="7" t="s">
        <v>98</v>
      </c>
      <c r="L11" s="6" t="s">
        <v>94</v>
      </c>
      <c r="M11" s="6" t="s">
        <v>64</v>
      </c>
      <c r="N11" s="6" t="s">
        <v>65</v>
      </c>
      <c r="O11" s="7">
        <f>VLOOKUP(B11,[1]Sheet1!$C$2:$M$27,11,0)</f>
        <v>808</v>
      </c>
      <c r="P11" s="7">
        <f>VLOOKUP(B11,[1]Sheet1!$C$2:$N$27,12,0)</f>
        <v>150</v>
      </c>
      <c r="Q11" s="7">
        <v>57</v>
      </c>
      <c r="R11" s="7">
        <v>57</v>
      </c>
      <c r="S11" s="7" t="s">
        <v>24</v>
      </c>
      <c r="T11" s="7">
        <f t="shared" si="0"/>
        <v>114</v>
      </c>
      <c r="U11" s="7">
        <f t="shared" si="1"/>
        <v>1072</v>
      </c>
      <c r="V11" s="6" t="s">
        <v>202</v>
      </c>
      <c r="W11" s="8">
        <v>45589</v>
      </c>
    </row>
    <row r="12" spans="1:23" x14ac:dyDescent="0.25">
      <c r="A12" s="2" t="s">
        <v>156</v>
      </c>
      <c r="B12" s="3" t="s">
        <v>157</v>
      </c>
      <c r="C12" s="3" t="s">
        <v>144</v>
      </c>
      <c r="D12" s="3" t="s">
        <v>95</v>
      </c>
      <c r="E12" s="3" t="s">
        <v>23</v>
      </c>
      <c r="F12" s="3" t="s">
        <v>158</v>
      </c>
      <c r="G12" s="3" t="s">
        <v>96</v>
      </c>
      <c r="H12" s="4" t="s">
        <v>97</v>
      </c>
      <c r="I12" s="4" t="s">
        <v>30</v>
      </c>
      <c r="J12" s="4" t="s">
        <v>62</v>
      </c>
      <c r="K12" s="4" t="s">
        <v>45</v>
      </c>
      <c r="L12" s="3" t="s">
        <v>66</v>
      </c>
      <c r="M12" s="3" t="s">
        <v>85</v>
      </c>
      <c r="N12" s="3" t="s">
        <v>86</v>
      </c>
      <c r="O12" s="7">
        <f>VLOOKUP(B12,[1]Sheet1!$C$2:$M$27,11,0)</f>
        <v>808</v>
      </c>
      <c r="P12" s="7">
        <f>VLOOKUP(B12,[1]Sheet1!$C$2:$N$27,12,0)</f>
        <v>100</v>
      </c>
      <c r="Q12" s="7">
        <v>54</v>
      </c>
      <c r="R12" s="7">
        <v>54</v>
      </c>
      <c r="S12" s="4" t="s">
        <v>24</v>
      </c>
      <c r="T12" s="7">
        <f t="shared" si="0"/>
        <v>108</v>
      </c>
      <c r="U12" s="7">
        <f t="shared" si="1"/>
        <v>1016</v>
      </c>
      <c r="V12" s="6" t="s">
        <v>202</v>
      </c>
      <c r="W12" s="8">
        <v>45589</v>
      </c>
    </row>
    <row r="13" spans="1:23" x14ac:dyDescent="0.25">
      <c r="A13" s="5" t="s">
        <v>159</v>
      </c>
      <c r="B13" s="6" t="s">
        <v>160</v>
      </c>
      <c r="C13" s="6" t="s">
        <v>144</v>
      </c>
      <c r="D13" s="6" t="s">
        <v>95</v>
      </c>
      <c r="E13" s="6" t="s">
        <v>23</v>
      </c>
      <c r="F13" s="6" t="s">
        <v>161</v>
      </c>
      <c r="G13" s="6" t="s">
        <v>96</v>
      </c>
      <c r="H13" s="7" t="s">
        <v>97</v>
      </c>
      <c r="I13" s="7" t="s">
        <v>48</v>
      </c>
      <c r="J13" s="7" t="s">
        <v>69</v>
      </c>
      <c r="K13" s="7" t="s">
        <v>162</v>
      </c>
      <c r="L13" s="6" t="s">
        <v>40</v>
      </c>
      <c r="M13" s="6" t="s">
        <v>41</v>
      </c>
      <c r="N13" s="6" t="s">
        <v>42</v>
      </c>
      <c r="O13" s="7">
        <f>VLOOKUP(B13,[1]Sheet1!$C$2:$M$27,11,0)</f>
        <v>808</v>
      </c>
      <c r="P13" s="7">
        <f>VLOOKUP(B13,[1]Sheet1!$C$2:$N$27,12,0)</f>
        <v>200</v>
      </c>
      <c r="Q13" s="7">
        <v>60</v>
      </c>
      <c r="R13" s="7">
        <v>60</v>
      </c>
      <c r="S13" s="7" t="s">
        <v>24</v>
      </c>
      <c r="T13" s="7">
        <f t="shared" si="0"/>
        <v>120</v>
      </c>
      <c r="U13" s="7">
        <f t="shared" si="1"/>
        <v>1128</v>
      </c>
      <c r="V13" s="6" t="s">
        <v>202</v>
      </c>
      <c r="W13" s="8">
        <v>45589</v>
      </c>
    </row>
    <row r="14" spans="1:23" x14ac:dyDescent="0.25">
      <c r="A14" s="2" t="s">
        <v>163</v>
      </c>
      <c r="B14" s="3" t="s">
        <v>164</v>
      </c>
      <c r="C14" s="3" t="s">
        <v>144</v>
      </c>
      <c r="D14" s="3" t="s">
        <v>95</v>
      </c>
      <c r="E14" s="3" t="s">
        <v>23</v>
      </c>
      <c r="F14" s="3" t="s">
        <v>165</v>
      </c>
      <c r="G14" s="3" t="s">
        <v>96</v>
      </c>
      <c r="H14" s="4" t="s">
        <v>97</v>
      </c>
      <c r="I14" s="4" t="s">
        <v>26</v>
      </c>
      <c r="J14" s="4" t="s">
        <v>68</v>
      </c>
      <c r="K14" s="4" t="s">
        <v>98</v>
      </c>
      <c r="L14" s="3" t="s">
        <v>51</v>
      </c>
      <c r="M14" s="3" t="s">
        <v>52</v>
      </c>
      <c r="N14" s="3" t="s">
        <v>53</v>
      </c>
      <c r="O14" s="7">
        <f>VLOOKUP(B14,[1]Sheet1!$C$2:$M$27,11,0)</f>
        <v>808</v>
      </c>
      <c r="P14" s="7">
        <f>VLOOKUP(B14,[1]Sheet1!$C$2:$N$27,12,0)</f>
        <v>150</v>
      </c>
      <c r="Q14" s="7">
        <v>57</v>
      </c>
      <c r="R14" s="7">
        <v>57</v>
      </c>
      <c r="S14" s="4" t="s">
        <v>24</v>
      </c>
      <c r="T14" s="7">
        <f t="shared" si="0"/>
        <v>114</v>
      </c>
      <c r="U14" s="7">
        <f t="shared" si="1"/>
        <v>1072</v>
      </c>
      <c r="V14" s="6" t="s">
        <v>202</v>
      </c>
      <c r="W14" s="8">
        <v>45589</v>
      </c>
    </row>
    <row r="15" spans="1:23" x14ac:dyDescent="0.25">
      <c r="A15" s="5" t="s">
        <v>32</v>
      </c>
      <c r="B15" s="6" t="s">
        <v>166</v>
      </c>
      <c r="C15" s="6" t="s">
        <v>144</v>
      </c>
      <c r="D15" s="6" t="s">
        <v>95</v>
      </c>
      <c r="E15" s="6" t="s">
        <v>23</v>
      </c>
      <c r="F15" s="6" t="s">
        <v>167</v>
      </c>
      <c r="G15" s="6" t="s">
        <v>96</v>
      </c>
      <c r="H15" s="7" t="s">
        <v>97</v>
      </c>
      <c r="I15" s="7" t="s">
        <v>24</v>
      </c>
      <c r="J15" s="7" t="s">
        <v>61</v>
      </c>
      <c r="K15" s="7" t="s">
        <v>72</v>
      </c>
      <c r="L15" s="6" t="s">
        <v>90</v>
      </c>
      <c r="M15" s="6" t="s">
        <v>106</v>
      </c>
      <c r="N15" s="6" t="s">
        <v>107</v>
      </c>
      <c r="O15" s="7">
        <f>VLOOKUP(B15,[1]Sheet1!$C$2:$M$27,11,0)</f>
        <v>808</v>
      </c>
      <c r="P15" s="7">
        <f>VLOOKUP(B15,[1]Sheet1!$C$2:$N$27,12,0)</f>
        <v>0</v>
      </c>
      <c r="Q15" s="7">
        <v>48</v>
      </c>
      <c r="R15" s="7">
        <v>48</v>
      </c>
      <c r="S15" s="7" t="s">
        <v>24</v>
      </c>
      <c r="T15" s="7">
        <f t="shared" si="0"/>
        <v>96</v>
      </c>
      <c r="U15" s="7">
        <f t="shared" si="1"/>
        <v>904</v>
      </c>
      <c r="V15" s="6" t="s">
        <v>202</v>
      </c>
      <c r="W15" s="8">
        <v>45589</v>
      </c>
    </row>
    <row r="16" spans="1:23" x14ac:dyDescent="0.25">
      <c r="A16" s="5" t="s">
        <v>168</v>
      </c>
      <c r="B16" s="6" t="s">
        <v>169</v>
      </c>
      <c r="C16" s="6" t="s">
        <v>138</v>
      </c>
      <c r="D16" s="6" t="s">
        <v>95</v>
      </c>
      <c r="E16" s="6" t="s">
        <v>23</v>
      </c>
      <c r="F16" s="6" t="s">
        <v>130</v>
      </c>
      <c r="G16" s="6" t="s">
        <v>29</v>
      </c>
      <c r="H16" s="7" t="s">
        <v>104</v>
      </c>
      <c r="I16" s="7" t="s">
        <v>78</v>
      </c>
      <c r="J16" s="7" t="s">
        <v>39</v>
      </c>
      <c r="K16" s="7" t="s">
        <v>73</v>
      </c>
      <c r="L16" s="6" t="s">
        <v>81</v>
      </c>
      <c r="M16" s="6" t="s">
        <v>76</v>
      </c>
      <c r="N16" s="6" t="s">
        <v>77</v>
      </c>
      <c r="O16" s="7">
        <f>VLOOKUP(B16,[1]Sheet1!$C$2:$M$27,11,0)</f>
        <v>2850</v>
      </c>
      <c r="P16" s="7">
        <f>VLOOKUP(B16,[1]Sheet1!$C$2:$N$27,12,0)</f>
        <v>500</v>
      </c>
      <c r="Q16" s="7">
        <v>201</v>
      </c>
      <c r="R16" s="7">
        <v>201</v>
      </c>
      <c r="S16" s="7" t="s">
        <v>24</v>
      </c>
      <c r="T16" s="7">
        <f t="shared" si="0"/>
        <v>402</v>
      </c>
      <c r="U16" s="7">
        <f t="shared" si="1"/>
        <v>3752</v>
      </c>
      <c r="V16" s="6" t="s">
        <v>202</v>
      </c>
      <c r="W16" s="8">
        <v>45589</v>
      </c>
    </row>
    <row r="17" spans="1:23" x14ac:dyDescent="0.25">
      <c r="A17" s="2" t="s">
        <v>171</v>
      </c>
      <c r="B17" s="3" t="s">
        <v>172</v>
      </c>
      <c r="C17" s="3" t="s">
        <v>170</v>
      </c>
      <c r="D17" s="3" t="s">
        <v>95</v>
      </c>
      <c r="E17" s="3" t="s">
        <v>23</v>
      </c>
      <c r="F17" s="3" t="s">
        <v>128</v>
      </c>
      <c r="G17" s="3" t="s">
        <v>25</v>
      </c>
      <c r="H17" s="4" t="s">
        <v>112</v>
      </c>
      <c r="I17" s="4" t="s">
        <v>24</v>
      </c>
      <c r="J17" s="4" t="s">
        <v>67</v>
      </c>
      <c r="K17" s="4" t="s">
        <v>113</v>
      </c>
      <c r="L17" s="3" t="s">
        <v>43</v>
      </c>
      <c r="M17" s="3" t="s">
        <v>173</v>
      </c>
      <c r="N17" s="3" t="s">
        <v>71</v>
      </c>
      <c r="O17" s="7">
        <f>VLOOKUP(B17,[1]Sheet1!$C$2:$M$27,11,0)</f>
        <v>1378</v>
      </c>
      <c r="P17" s="7">
        <f>VLOOKUP(B17,[1]Sheet1!$C$2:$N$27,12,0)</f>
        <v>0</v>
      </c>
      <c r="Q17" s="7">
        <v>83</v>
      </c>
      <c r="R17" s="7">
        <v>83</v>
      </c>
      <c r="S17" s="4" t="s">
        <v>24</v>
      </c>
      <c r="T17" s="7">
        <f t="shared" si="0"/>
        <v>166</v>
      </c>
      <c r="U17" s="7">
        <f t="shared" si="1"/>
        <v>1544</v>
      </c>
      <c r="V17" s="6" t="s">
        <v>202</v>
      </c>
      <c r="W17" s="8">
        <v>45589</v>
      </c>
    </row>
    <row r="18" spans="1:23" x14ac:dyDescent="0.25">
      <c r="A18" s="5" t="s">
        <v>83</v>
      </c>
      <c r="B18" s="6" t="s">
        <v>174</v>
      </c>
      <c r="C18" s="6" t="s">
        <v>170</v>
      </c>
      <c r="D18" s="6" t="s">
        <v>95</v>
      </c>
      <c r="E18" s="6" t="s">
        <v>23</v>
      </c>
      <c r="F18" s="6" t="s">
        <v>175</v>
      </c>
      <c r="G18" s="6" t="s">
        <v>114</v>
      </c>
      <c r="H18" s="7" t="s">
        <v>115</v>
      </c>
      <c r="I18" s="7" t="s">
        <v>24</v>
      </c>
      <c r="J18" s="7" t="s">
        <v>33</v>
      </c>
      <c r="K18" s="7" t="s">
        <v>116</v>
      </c>
      <c r="L18" s="6" t="s">
        <v>70</v>
      </c>
      <c r="M18" s="6" t="s">
        <v>92</v>
      </c>
      <c r="N18" s="6" t="s">
        <v>93</v>
      </c>
      <c r="O18" s="7">
        <f>VLOOKUP(B18,[1]Sheet1!$C$2:$M$27,11,0)</f>
        <v>760</v>
      </c>
      <c r="P18" s="7">
        <f>VLOOKUP(B18,[1]Sheet1!$C$2:$N$27,12,0)</f>
        <v>0</v>
      </c>
      <c r="Q18" s="7">
        <v>46</v>
      </c>
      <c r="R18" s="7">
        <v>46</v>
      </c>
      <c r="S18" s="7" t="s">
        <v>24</v>
      </c>
      <c r="T18" s="7">
        <f t="shared" si="0"/>
        <v>92</v>
      </c>
      <c r="U18" s="7">
        <f t="shared" si="1"/>
        <v>852</v>
      </c>
      <c r="V18" s="6" t="s">
        <v>202</v>
      </c>
      <c r="W18" s="8">
        <v>45589</v>
      </c>
    </row>
    <row r="19" spans="1:23" x14ac:dyDescent="0.25">
      <c r="A19" s="2" t="s">
        <v>176</v>
      </c>
      <c r="B19" s="3" t="s">
        <v>177</v>
      </c>
      <c r="C19" s="3" t="s">
        <v>138</v>
      </c>
      <c r="D19" s="3" t="s">
        <v>95</v>
      </c>
      <c r="E19" s="3" t="s">
        <v>23</v>
      </c>
      <c r="F19" s="3" t="s">
        <v>130</v>
      </c>
      <c r="G19" s="3" t="s">
        <v>29</v>
      </c>
      <c r="H19" s="4" t="s">
        <v>104</v>
      </c>
      <c r="I19" s="4" t="s">
        <v>24</v>
      </c>
      <c r="J19" s="4" t="s">
        <v>79</v>
      </c>
      <c r="K19" s="4" t="s">
        <v>105</v>
      </c>
      <c r="L19" s="3" t="s">
        <v>81</v>
      </c>
      <c r="M19" s="3" t="s">
        <v>76</v>
      </c>
      <c r="N19" s="3" t="s">
        <v>77</v>
      </c>
      <c r="O19" s="7">
        <f>VLOOKUP(B19,[1]Sheet1!$C$2:$M$27,11,0)</f>
        <v>2850</v>
      </c>
      <c r="P19" s="7">
        <f>VLOOKUP(B19,[1]Sheet1!$C$2:$N$27,12,0)</f>
        <v>0</v>
      </c>
      <c r="Q19" s="7">
        <v>171</v>
      </c>
      <c r="R19" s="7">
        <v>171</v>
      </c>
      <c r="S19" s="4" t="s">
        <v>24</v>
      </c>
      <c r="T19" s="7">
        <f t="shared" si="0"/>
        <v>342</v>
      </c>
      <c r="U19" s="7">
        <f t="shared" si="1"/>
        <v>3192</v>
      </c>
      <c r="V19" s="6" t="s">
        <v>202</v>
      </c>
      <c r="W19" s="8">
        <v>45589</v>
      </c>
    </row>
    <row r="20" spans="1:23" x14ac:dyDescent="0.25">
      <c r="A20" s="2" t="s">
        <v>178</v>
      </c>
      <c r="B20" s="3" t="s">
        <v>179</v>
      </c>
      <c r="C20" s="3" t="s">
        <v>170</v>
      </c>
      <c r="D20" s="3" t="s">
        <v>95</v>
      </c>
      <c r="E20" s="3" t="s">
        <v>23</v>
      </c>
      <c r="F20" s="3" t="s">
        <v>161</v>
      </c>
      <c r="G20" s="3" t="s">
        <v>96</v>
      </c>
      <c r="H20" s="4" t="s">
        <v>97</v>
      </c>
      <c r="I20" s="4" t="s">
        <v>24</v>
      </c>
      <c r="J20" s="4" t="s">
        <v>61</v>
      </c>
      <c r="K20" s="4" t="s">
        <v>72</v>
      </c>
      <c r="L20" s="3" t="s">
        <v>84</v>
      </c>
      <c r="M20" s="3" t="s">
        <v>131</v>
      </c>
      <c r="N20" s="3" t="s">
        <v>132</v>
      </c>
      <c r="O20" s="7">
        <f>VLOOKUP(B20,[1]Sheet1!$C$2:$M$27,11,0)</f>
        <v>808</v>
      </c>
      <c r="P20" s="7">
        <f>VLOOKUP(B20,[1]Sheet1!$C$2:$N$27,12,0)</f>
        <v>0</v>
      </c>
      <c r="Q20" s="7">
        <v>48</v>
      </c>
      <c r="R20" s="7">
        <v>48</v>
      </c>
      <c r="S20" s="4" t="s">
        <v>24</v>
      </c>
      <c r="T20" s="7">
        <f t="shared" si="0"/>
        <v>96</v>
      </c>
      <c r="U20" s="7">
        <f t="shared" si="1"/>
        <v>904</v>
      </c>
      <c r="V20" s="6" t="s">
        <v>202</v>
      </c>
      <c r="W20" s="8">
        <v>45589</v>
      </c>
    </row>
    <row r="21" spans="1:23" x14ac:dyDescent="0.25">
      <c r="A21" s="5" t="s">
        <v>180</v>
      </c>
      <c r="B21" s="6" t="s">
        <v>181</v>
      </c>
      <c r="C21" s="6" t="s">
        <v>138</v>
      </c>
      <c r="D21" s="6" t="s">
        <v>95</v>
      </c>
      <c r="E21" s="6" t="s">
        <v>23</v>
      </c>
      <c r="F21" s="6" t="s">
        <v>182</v>
      </c>
      <c r="G21" s="6" t="s">
        <v>96</v>
      </c>
      <c r="H21" s="7" t="s">
        <v>97</v>
      </c>
      <c r="I21" s="7" t="s">
        <v>26</v>
      </c>
      <c r="J21" s="7" t="s">
        <v>68</v>
      </c>
      <c r="K21" s="7" t="s">
        <v>98</v>
      </c>
      <c r="L21" s="6" t="s">
        <v>51</v>
      </c>
      <c r="M21" s="6" t="s">
        <v>52</v>
      </c>
      <c r="N21" s="6" t="s">
        <v>53</v>
      </c>
      <c r="O21" s="7">
        <f>VLOOKUP(B21,[1]Sheet1!$C$2:$M$27,11,0)</f>
        <v>808</v>
      </c>
      <c r="P21" s="7">
        <f>VLOOKUP(B21,[1]Sheet1!$C$2:$N$27,12,0)</f>
        <v>150</v>
      </c>
      <c r="Q21" s="7">
        <v>57</v>
      </c>
      <c r="R21" s="7">
        <v>57</v>
      </c>
      <c r="S21" s="7" t="s">
        <v>24</v>
      </c>
      <c r="T21" s="7">
        <f t="shared" si="0"/>
        <v>114</v>
      </c>
      <c r="U21" s="7">
        <f t="shared" si="1"/>
        <v>1072</v>
      </c>
      <c r="V21" s="6" t="s">
        <v>202</v>
      </c>
      <c r="W21" s="8">
        <v>45589</v>
      </c>
    </row>
    <row r="22" spans="1:23" x14ac:dyDescent="0.25">
      <c r="A22" s="5" t="s">
        <v>56</v>
      </c>
      <c r="B22" s="6" t="s">
        <v>183</v>
      </c>
      <c r="C22" s="6" t="s">
        <v>170</v>
      </c>
      <c r="D22" s="6" t="s">
        <v>95</v>
      </c>
      <c r="E22" s="6" t="s">
        <v>23</v>
      </c>
      <c r="F22" s="6" t="s">
        <v>146</v>
      </c>
      <c r="G22" s="6" t="s">
        <v>96</v>
      </c>
      <c r="H22" s="7" t="s">
        <v>97</v>
      </c>
      <c r="I22" s="7" t="s">
        <v>24</v>
      </c>
      <c r="J22" s="7" t="s">
        <v>61</v>
      </c>
      <c r="K22" s="7" t="s">
        <v>72</v>
      </c>
      <c r="L22" s="6" t="s">
        <v>84</v>
      </c>
      <c r="M22" s="6" t="s">
        <v>131</v>
      </c>
      <c r="N22" s="6" t="s">
        <v>132</v>
      </c>
      <c r="O22" s="7">
        <f>VLOOKUP(B22,[1]Sheet1!$C$2:$M$27,11,0)</f>
        <v>808</v>
      </c>
      <c r="P22" s="7">
        <f>VLOOKUP(B22,[1]Sheet1!$C$2:$N$27,12,0)</f>
        <v>0</v>
      </c>
      <c r="Q22" s="7">
        <v>48</v>
      </c>
      <c r="R22" s="7">
        <v>48</v>
      </c>
      <c r="S22" s="7" t="s">
        <v>24</v>
      </c>
      <c r="T22" s="7">
        <f t="shared" si="0"/>
        <v>96</v>
      </c>
      <c r="U22" s="7">
        <f t="shared" si="1"/>
        <v>904</v>
      </c>
      <c r="V22" s="6" t="s">
        <v>202</v>
      </c>
      <c r="W22" s="8">
        <v>45589</v>
      </c>
    </row>
    <row r="23" spans="1:23" x14ac:dyDescent="0.25">
      <c r="A23" s="5" t="s">
        <v>184</v>
      </c>
      <c r="B23" s="6" t="s">
        <v>185</v>
      </c>
      <c r="C23" s="6" t="s">
        <v>170</v>
      </c>
      <c r="D23" s="6" t="s">
        <v>95</v>
      </c>
      <c r="E23" s="6" t="s">
        <v>23</v>
      </c>
      <c r="F23" s="6" t="s">
        <v>147</v>
      </c>
      <c r="G23" s="6" t="s">
        <v>96</v>
      </c>
      <c r="H23" s="7" t="s">
        <v>97</v>
      </c>
      <c r="I23" s="7" t="s">
        <v>24</v>
      </c>
      <c r="J23" s="7" t="s">
        <v>61</v>
      </c>
      <c r="K23" s="7" t="s">
        <v>72</v>
      </c>
      <c r="L23" s="6" t="s">
        <v>34</v>
      </c>
      <c r="M23" s="6" t="s">
        <v>91</v>
      </c>
      <c r="N23" s="6" t="s">
        <v>35</v>
      </c>
      <c r="O23" s="7">
        <f>VLOOKUP(B23,[1]Sheet1!$C$2:$M$27,11,0)</f>
        <v>808</v>
      </c>
      <c r="P23" s="7">
        <f>VLOOKUP(B23,[1]Sheet1!$C$2:$N$27,12,0)</f>
        <v>0</v>
      </c>
      <c r="Q23" s="7">
        <v>48</v>
      </c>
      <c r="R23" s="7">
        <v>48</v>
      </c>
      <c r="S23" s="7" t="s">
        <v>24</v>
      </c>
      <c r="T23" s="7">
        <f t="shared" si="0"/>
        <v>96</v>
      </c>
      <c r="U23" s="7">
        <f t="shared" si="1"/>
        <v>904</v>
      </c>
      <c r="V23" s="6" t="s">
        <v>202</v>
      </c>
      <c r="W23" s="8">
        <v>45589</v>
      </c>
    </row>
    <row r="24" spans="1:23" x14ac:dyDescent="0.25">
      <c r="A24" s="5" t="s">
        <v>80</v>
      </c>
      <c r="B24" s="6" t="s">
        <v>186</v>
      </c>
      <c r="C24" s="6" t="s">
        <v>170</v>
      </c>
      <c r="D24" s="6" t="s">
        <v>95</v>
      </c>
      <c r="E24" s="6" t="s">
        <v>23</v>
      </c>
      <c r="F24" s="6" t="s">
        <v>145</v>
      </c>
      <c r="G24" s="6" t="s">
        <v>96</v>
      </c>
      <c r="H24" s="7" t="s">
        <v>97</v>
      </c>
      <c r="I24" s="7" t="s">
        <v>24</v>
      </c>
      <c r="J24" s="7" t="s">
        <v>61</v>
      </c>
      <c r="K24" s="7" t="s">
        <v>72</v>
      </c>
      <c r="L24" s="6" t="s">
        <v>74</v>
      </c>
      <c r="M24" s="6" t="s">
        <v>46</v>
      </c>
      <c r="N24" s="6" t="s">
        <v>47</v>
      </c>
      <c r="O24" s="7">
        <f>VLOOKUP(B24,[1]Sheet1!$C$2:$M$27,11,0)</f>
        <v>808</v>
      </c>
      <c r="P24" s="7">
        <f>VLOOKUP(B24,[1]Sheet1!$C$2:$N$27,12,0)</f>
        <v>0</v>
      </c>
      <c r="Q24" s="7">
        <v>48</v>
      </c>
      <c r="R24" s="7">
        <v>48</v>
      </c>
      <c r="S24" s="7" t="s">
        <v>24</v>
      </c>
      <c r="T24" s="7">
        <f t="shared" si="0"/>
        <v>96</v>
      </c>
      <c r="U24" s="7">
        <f t="shared" si="1"/>
        <v>904</v>
      </c>
      <c r="V24" s="6" t="s">
        <v>202</v>
      </c>
      <c r="W24" s="8">
        <v>45589</v>
      </c>
    </row>
    <row r="25" spans="1:23" x14ac:dyDescent="0.25">
      <c r="A25" s="2" t="s">
        <v>143</v>
      </c>
      <c r="B25" s="3" t="s">
        <v>187</v>
      </c>
      <c r="C25" s="3" t="s">
        <v>188</v>
      </c>
      <c r="D25" s="3" t="s">
        <v>95</v>
      </c>
      <c r="E25" s="3" t="s">
        <v>23</v>
      </c>
      <c r="F25" s="3" t="s">
        <v>118</v>
      </c>
      <c r="G25" s="3" t="s">
        <v>25</v>
      </c>
      <c r="H25" s="4" t="s">
        <v>82</v>
      </c>
      <c r="I25" s="4" t="s">
        <v>24</v>
      </c>
      <c r="J25" s="4" t="s">
        <v>36</v>
      </c>
      <c r="K25" s="4" t="s">
        <v>103</v>
      </c>
      <c r="L25" s="3" t="s">
        <v>90</v>
      </c>
      <c r="M25" s="3" t="s">
        <v>106</v>
      </c>
      <c r="N25" s="3" t="s">
        <v>107</v>
      </c>
      <c r="O25" s="7">
        <f>VLOOKUP(B25,[1]Sheet1!$C$2:$M$27,11,0)</f>
        <v>1900</v>
      </c>
      <c r="P25" s="7">
        <f>VLOOKUP(B25,[1]Sheet1!$C$2:$N$27,12,0)</f>
        <v>0</v>
      </c>
      <c r="Q25" s="7">
        <v>114</v>
      </c>
      <c r="R25" s="7">
        <v>114</v>
      </c>
      <c r="S25" s="4" t="s">
        <v>24</v>
      </c>
      <c r="T25" s="7">
        <f t="shared" si="0"/>
        <v>228</v>
      </c>
      <c r="U25" s="7">
        <f t="shared" si="1"/>
        <v>2128</v>
      </c>
      <c r="V25" s="6" t="s">
        <v>202</v>
      </c>
      <c r="W25" s="8">
        <v>45589</v>
      </c>
    </row>
    <row r="26" spans="1:23" x14ac:dyDescent="0.25">
      <c r="A26" s="2" t="s">
        <v>190</v>
      </c>
      <c r="B26" s="3" t="s">
        <v>191</v>
      </c>
      <c r="C26" s="3" t="s">
        <v>188</v>
      </c>
      <c r="D26" s="3" t="s">
        <v>95</v>
      </c>
      <c r="E26" s="3" t="s">
        <v>23</v>
      </c>
      <c r="F26" s="3" t="s">
        <v>192</v>
      </c>
      <c r="G26" s="3" t="s">
        <v>27</v>
      </c>
      <c r="H26" s="4" t="s">
        <v>193</v>
      </c>
      <c r="I26" s="4" t="s">
        <v>24</v>
      </c>
      <c r="J26" s="4" t="s">
        <v>194</v>
      </c>
      <c r="K26" s="4" t="s">
        <v>195</v>
      </c>
      <c r="L26" s="3" t="s">
        <v>196</v>
      </c>
      <c r="M26" s="3" t="s">
        <v>197</v>
      </c>
      <c r="N26" s="3" t="s">
        <v>198</v>
      </c>
      <c r="O26" s="7">
        <f>VLOOKUP(B26,[1]Sheet1!$C$2:$M$27,11,0)</f>
        <v>6903</v>
      </c>
      <c r="P26" s="7">
        <f>VLOOKUP(B26,[1]Sheet1!$C$2:$N$27,12,0)</f>
        <v>0</v>
      </c>
      <c r="Q26" s="7">
        <v>414</v>
      </c>
      <c r="R26" s="7">
        <v>414</v>
      </c>
      <c r="S26" s="4" t="s">
        <v>24</v>
      </c>
      <c r="T26" s="7">
        <f t="shared" si="0"/>
        <v>828</v>
      </c>
      <c r="U26" s="7">
        <f t="shared" si="1"/>
        <v>7731</v>
      </c>
      <c r="V26" s="6" t="s">
        <v>202</v>
      </c>
      <c r="W26" s="8">
        <v>45589</v>
      </c>
    </row>
    <row r="27" spans="1:23" x14ac:dyDescent="0.25">
      <c r="A27" s="2" t="s">
        <v>199</v>
      </c>
      <c r="B27" s="3" t="s">
        <v>200</v>
      </c>
      <c r="C27" s="3" t="s">
        <v>188</v>
      </c>
      <c r="D27" s="3" t="s">
        <v>95</v>
      </c>
      <c r="E27" s="3" t="s">
        <v>23</v>
      </c>
      <c r="F27" s="3" t="s">
        <v>201</v>
      </c>
      <c r="G27" s="3" t="s">
        <v>96</v>
      </c>
      <c r="H27" s="4" t="s">
        <v>97</v>
      </c>
      <c r="I27" s="4" t="s">
        <v>30</v>
      </c>
      <c r="J27" s="4" t="s">
        <v>62</v>
      </c>
      <c r="K27" s="4" t="s">
        <v>45</v>
      </c>
      <c r="L27" s="3" t="s">
        <v>189</v>
      </c>
      <c r="M27" s="3" t="s">
        <v>54</v>
      </c>
      <c r="N27" s="3" t="s">
        <v>55</v>
      </c>
      <c r="O27" s="7">
        <f>VLOOKUP(B27,[1]Sheet1!$C$2:$M$27,11,0)</f>
        <v>808</v>
      </c>
      <c r="P27" s="7">
        <f>VLOOKUP(B27,[1]Sheet1!$C$2:$N$27,12,0)</f>
        <v>100</v>
      </c>
      <c r="Q27" s="7">
        <v>54</v>
      </c>
      <c r="R27" s="7">
        <v>54</v>
      </c>
      <c r="S27" s="4" t="s">
        <v>24</v>
      </c>
      <c r="T27" s="7">
        <f t="shared" si="0"/>
        <v>108</v>
      </c>
      <c r="U27" s="7">
        <f t="shared" si="1"/>
        <v>1016</v>
      </c>
      <c r="V27" s="6" t="s">
        <v>202</v>
      </c>
      <c r="W27" s="8">
        <v>45589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3636E1F4845E478CA27FD2340AC240" ma:contentTypeVersion="15" ma:contentTypeDescription="Create a new document." ma:contentTypeScope="" ma:versionID="5e3caaa0c5d85c246fdb9526d5d9f713">
  <xsd:schema xmlns:xsd="http://www.w3.org/2001/XMLSchema" xmlns:xs="http://www.w3.org/2001/XMLSchema" xmlns:p="http://schemas.microsoft.com/office/2006/metadata/properties" xmlns:ns3="4636c4dc-fec4-42e1-b759-fc59b0aa0d39" xmlns:ns4="30a073c2-7595-421d-be8e-308ffa095c62" targetNamespace="http://schemas.microsoft.com/office/2006/metadata/properties" ma:root="true" ma:fieldsID="491991cb53e9e80f70323b37875cd671" ns3:_="" ns4:_="">
    <xsd:import namespace="4636c4dc-fec4-42e1-b759-fc59b0aa0d39"/>
    <xsd:import namespace="30a073c2-7595-421d-be8e-308ffa095c6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36c4dc-fec4-42e1-b759-fc59b0aa0d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1" nillable="true" ma:displayName="_activity" ma:hidden="true" ma:internalName="_activity">
      <xsd:simpleType>
        <xsd:restriction base="dms:Note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a073c2-7595-421d-be8e-308ffa095c6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636c4dc-fec4-42e1-b759-fc59b0aa0d39" xsi:nil="true"/>
  </documentManagement>
</p:properties>
</file>

<file path=customXml/itemProps1.xml><?xml version="1.0" encoding="utf-8"?>
<ds:datastoreItem xmlns:ds="http://schemas.openxmlformats.org/officeDocument/2006/customXml" ds:itemID="{A983487D-3B14-40A3-B428-913C62C156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36c4dc-fec4-42e1-b759-fc59b0aa0d39"/>
    <ds:schemaRef ds:uri="30a073c2-7595-421d-be8e-308ffa09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829DB4F-C535-4BCB-B80E-7D62F6946D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2D9767-B02C-4CD2-82F9-D6A9EA05590D}">
  <ds:schemaRefs>
    <ds:schemaRef ds:uri="4636c4dc-fec4-42e1-b759-fc59b0aa0d39"/>
    <ds:schemaRef ds:uri="http://purl.org/dc/elements/1.1/"/>
    <ds:schemaRef ds:uri="http://purl.org/dc/terms/"/>
    <ds:schemaRef ds:uri="http://schemas.microsoft.com/office/2006/documentManagement/types"/>
    <ds:schemaRef ds:uri="http://purl.org/dc/dcmitype/"/>
    <ds:schemaRef ds:uri="http://www.w3.org/XML/1998/namespace"/>
    <ds:schemaRef ds:uri="30a073c2-7595-421d-be8e-308ffa095c62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Vikas Therade</dc:creator>
  <cp:lastModifiedBy>Vikas Therade</cp:lastModifiedBy>
  <dcterms:created xsi:type="dcterms:W3CDTF">2024-12-03T09:37:33Z</dcterms:created>
  <dcterms:modified xsi:type="dcterms:W3CDTF">2024-12-03T09:37:33Z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0x010100013636E1F4845E478CA27FD2340AC240</vt:lpwstr>
  </property>
</Properties>
</file>