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UNE\RAC\Pratik Yadav\ADHOC\pillai file Adhoc report\Mar-2023\Omkar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Sheet1!$A$1:$W$19</definedName>
  </definedNames>
  <calcPr calcId="162913"/>
</workbook>
</file>

<file path=xl/calcChain.xml><?xml version="1.0" encoding="utf-8"?>
<calcChain xmlns="http://schemas.openxmlformats.org/spreadsheetml/2006/main"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" i="1"/>
  <c r="O3" i="1"/>
  <c r="P3" i="1"/>
  <c r="O4" i="1"/>
  <c r="P4" i="1"/>
  <c r="O5" i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P2" i="1"/>
  <c r="O2" i="1"/>
</calcChain>
</file>

<file path=xl/sharedStrings.xml><?xml version="1.0" encoding="utf-8"?>
<sst xmlns="http://schemas.openxmlformats.org/spreadsheetml/2006/main" count="329" uniqueCount="181">
  <si>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</si>
  <si>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</si>
  <si>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</si>
  <si>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</si>
  <si>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</si>
  <si>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</si>
  <si>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</si>
  <si>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</si>
  <si>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</si>
  <si>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</si>
  <si>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</si>
  <si>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</si>
  <si>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</si>
  <si>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</si>
  <si>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</si>
  <si>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</si>
  <si>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</si>
  <si>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</si>
  <si>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</si>
  <si>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</si>
  <si>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</si>
  <si>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</si>
  <si>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</si>
  <si>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OMKAR TOURS AND TRAVELS</t>
  </si>
  <si>
    <t>OSTN G/G : 1 Day/300 Kms</t>
  </si>
  <si>
    <t>620</t>
  </si>
  <si>
    <t>LAXMAN</t>
  </si>
  <si>
    <t>+917499996595</t>
  </si>
  <si>
    <t>0</t>
  </si>
  <si>
    <t>MH12PQ5435</t>
  </si>
  <si>
    <t>DR/PUN/22-23/56032387</t>
  </si>
  <si>
    <t>CIMH24/027000152</t>
  </si>
  <si>
    <t>MCKINSEY &amp; COMPANY INDIA LLP</t>
  </si>
  <si>
    <t>Saharsh Sood</t>
  </si>
  <si>
    <t>P/P : 4/40</t>
  </si>
  <si>
    <t>1978</t>
  </si>
  <si>
    <t>237.36</t>
  </si>
  <si>
    <t>2215.36</t>
  </si>
  <si>
    <t>MH14HG0900</t>
  </si>
  <si>
    <t>SUNIL</t>
  </si>
  <si>
    <t>+918208945271</t>
  </si>
  <si>
    <t>DR/PUN/22-23/56032398</t>
  </si>
  <si>
    <t>CIMH24/027000024</t>
  </si>
  <si>
    <t>Abhinav Chanakya</t>
  </si>
  <si>
    <t>OSTN G/G : 1 Day/250 Kms</t>
  </si>
  <si>
    <t>11849</t>
  </si>
  <si>
    <t>740</t>
  </si>
  <si>
    <t>1510.68</t>
  </si>
  <si>
    <t>14099.68</t>
  </si>
  <si>
    <t>MH12QW2719</t>
  </si>
  <si>
    <t>ABHIJEET KATE</t>
  </si>
  <si>
    <t>+919881673275</t>
  </si>
  <si>
    <t>DR/PUN/22-23/56032719</t>
  </si>
  <si>
    <t>Sudhanyu Veldurthy</t>
  </si>
  <si>
    <t>11201</t>
  </si>
  <si>
    <t>1418.52</t>
  </si>
  <si>
    <t>13239.52</t>
  </si>
  <si>
    <t>MH12SF4142</t>
  </si>
  <si>
    <t>DR/PUN/22-23/56032706</t>
  </si>
  <si>
    <t>Charan V</t>
  </si>
  <si>
    <t>26541</t>
  </si>
  <si>
    <t>3184.92</t>
  </si>
  <si>
    <t>29725.92</t>
  </si>
  <si>
    <t>MH12QW3281</t>
  </si>
  <si>
    <t>AJIT SABLE</t>
  </si>
  <si>
    <t>+918446837784</t>
  </si>
  <si>
    <t>DR/PUN/22-23/56032107</t>
  </si>
  <si>
    <t>CIMH24/027000017</t>
  </si>
  <si>
    <t>SAP INDIA PVT LTD -FIELDS SERVICES</t>
  </si>
  <si>
    <t>Sandeep Mandhana</t>
  </si>
  <si>
    <t>10782</t>
  </si>
  <si>
    <t>705</t>
  </si>
  <si>
    <t>1378.44</t>
  </si>
  <si>
    <t>12865.44</t>
  </si>
  <si>
    <t>MH12NX2041</t>
  </si>
  <si>
    <t>TULSHIRAM</t>
  </si>
  <si>
    <t>+917498930726</t>
  </si>
  <si>
    <t>DR/PUN/22-23/56033157</t>
  </si>
  <si>
    <t>CIMH24/027000027</t>
  </si>
  <si>
    <t>Jitesh Khanna</t>
  </si>
  <si>
    <t>P/P : 8/80</t>
  </si>
  <si>
    <t>3868</t>
  </si>
  <si>
    <t>464.16</t>
  </si>
  <si>
    <t>4332.16</t>
  </si>
  <si>
    <t>MH14GD4335</t>
  </si>
  <si>
    <t>RAMESH</t>
  </si>
  <si>
    <t>+919822069481</t>
  </si>
  <si>
    <t>DR/PUN/22-23/56033654</t>
  </si>
  <si>
    <t>Rishu Raj</t>
  </si>
  <si>
    <t>11255</t>
  </si>
  <si>
    <t>1425</t>
  </si>
  <si>
    <t>13300</t>
  </si>
  <si>
    <t>DR/PUN/22-23/56033995</t>
  </si>
  <si>
    <t>Pratik Goyal</t>
  </si>
  <si>
    <t>11979</t>
  </si>
  <si>
    <t>1511.88</t>
  </si>
  <si>
    <t>14110.88</t>
  </si>
  <si>
    <t>MH12SF6289</t>
  </si>
  <si>
    <t>GANESH</t>
  </si>
  <si>
    <t>+919699518349</t>
  </si>
  <si>
    <t>G/G : 8/80</t>
  </si>
  <si>
    <t>MH12PQ9797</t>
  </si>
  <si>
    <t>DR/PUN/22-23/56033975</t>
  </si>
  <si>
    <t>Rohit  Sehgal</t>
  </si>
  <si>
    <t>10728</t>
  </si>
  <si>
    <t>1361.76</t>
  </si>
  <si>
    <t>12709.76</t>
  </si>
  <si>
    <t>MH14JL8087</t>
  </si>
  <si>
    <t>BALASAHEB</t>
  </si>
  <si>
    <t>+918888308821</t>
  </si>
  <si>
    <t>DR/PUN/22-23/56033846</t>
  </si>
  <si>
    <t>CIMH24/027000146</t>
  </si>
  <si>
    <t>TATA COMMUNICATIONS LIMITED</t>
  </si>
  <si>
    <t>Viswakumar Menon</t>
  </si>
  <si>
    <t>6600</t>
  </si>
  <si>
    <t>792</t>
  </si>
  <si>
    <t>7392</t>
  </si>
  <si>
    <t>MH14JL1300</t>
  </si>
  <si>
    <t>Mahesh</t>
  </si>
  <si>
    <t>+919975672020</t>
  </si>
  <si>
    <t>DR/PUN/22-23/56034363</t>
  </si>
  <si>
    <t>Henrique Araújo</t>
  </si>
  <si>
    <t>12870</t>
  </si>
  <si>
    <t>1618.8</t>
  </si>
  <si>
    <t>15108.8</t>
  </si>
  <si>
    <t>AJIT</t>
  </si>
  <si>
    <t>+919021033451</t>
  </si>
  <si>
    <t>DR/PUN/22-23/56034706</t>
  </si>
  <si>
    <t>43835</t>
  </si>
  <si>
    <t>5260.2</t>
  </si>
  <si>
    <t>49095.2</t>
  </si>
  <si>
    <t>+919699578349</t>
  </si>
  <si>
    <t>MH14HG8087</t>
  </si>
  <si>
    <t>KISHOR</t>
  </si>
  <si>
    <t>DR/PUN/22-23/56035211</t>
  </si>
  <si>
    <t>Sachin Murab</t>
  </si>
  <si>
    <t>10475</t>
  </si>
  <si>
    <t>782</t>
  </si>
  <si>
    <t>1350.84</t>
  </si>
  <si>
    <t>12607.84</t>
  </si>
  <si>
    <t>+919167998861</t>
  </si>
  <si>
    <t>DR/PUN/22-23/56035043</t>
  </si>
  <si>
    <t>9150</t>
  </si>
  <si>
    <t>1172.4</t>
  </si>
  <si>
    <t>10942.4</t>
  </si>
  <si>
    <t>DIPAK</t>
  </si>
  <si>
    <t>+917263944077</t>
  </si>
  <si>
    <t>DR/PUN/22-23/56035680</t>
  </si>
  <si>
    <t>Vaishnavi Patki</t>
  </si>
  <si>
    <t>11363</t>
  </si>
  <si>
    <t>1437.96</t>
  </si>
  <si>
    <t>13420.96</t>
  </si>
  <si>
    <t>HEMANT</t>
  </si>
  <si>
    <t>+917507830016</t>
  </si>
  <si>
    <t>DR/PUN/22-23/56035677</t>
  </si>
  <si>
    <t>Akhil Sharma-MUME</t>
  </si>
  <si>
    <t>12384</t>
  </si>
  <si>
    <t>1560.48</t>
  </si>
  <si>
    <t>14564.48</t>
  </si>
  <si>
    <t>MH14GD8261</t>
  </si>
  <si>
    <t>DINESH</t>
  </si>
  <si>
    <t>+917219555702</t>
  </si>
  <si>
    <t>DR/PUN/22-23/56035642</t>
  </si>
  <si>
    <t>CIMH24/027000014</t>
  </si>
  <si>
    <t>Nutanix Technologies India Private Limited</t>
  </si>
  <si>
    <t>Lalith Reddy</t>
  </si>
  <si>
    <t>5600</t>
  </si>
  <si>
    <t>130</t>
  </si>
  <si>
    <t>687.6</t>
  </si>
  <si>
    <t>6417.6</t>
  </si>
  <si>
    <t>MH10CR2968</t>
  </si>
  <si>
    <t>ASHOK</t>
  </si>
  <si>
    <t>+917709700986</t>
  </si>
  <si>
    <t>DR/PUN/22-23/56035704</t>
  </si>
  <si>
    <t>Kunal Chivate</t>
  </si>
  <si>
    <t>9100</t>
  </si>
  <si>
    <t>1166.4</t>
  </si>
  <si>
    <t>10886.4</t>
  </si>
  <si>
    <t>MH12SF5500</t>
  </si>
  <si>
    <t>BANSODE</t>
  </si>
  <si>
    <t>+919834504165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</si>
</sst>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%20dutyslip%20pending%20bill%20march%202023%20-%20vender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DR/PUN/22-23/56032387</v>
          </cell>
          <cell r="C2">
            <v>44988.25</v>
          </cell>
          <cell r="D2" t="str">
            <v>OMKAR TOURS AND TRAVELS - MH14HG0900</v>
          </cell>
          <cell r="E2" t="str">
            <v>SUNIL : +918208945271</v>
          </cell>
          <cell r="F2">
            <v>3300</v>
          </cell>
          <cell r="G2">
            <v>0</v>
          </cell>
          <cell r="H2">
            <v>3300</v>
          </cell>
          <cell r="I2">
            <v>32387</v>
          </cell>
          <cell r="J2">
            <v>45016</v>
          </cell>
        </row>
        <row r="3">
          <cell r="B3" t="str">
            <v>DR/PUN/22-23/56032398</v>
          </cell>
          <cell r="C3">
            <v>44988.291666666664</v>
          </cell>
          <cell r="D3" t="str">
            <v>OMKAR TOURS AND TRAVELS - MH12QW2719</v>
          </cell>
          <cell r="E3" t="str">
            <v>ABHIJEET KATE : +919881673275</v>
          </cell>
          <cell r="F3">
            <v>8196</v>
          </cell>
          <cell r="G3">
            <v>740</v>
          </cell>
          <cell r="H3">
            <v>8936</v>
          </cell>
          <cell r="I3">
            <v>32398</v>
          </cell>
          <cell r="J3">
            <v>45016</v>
          </cell>
        </row>
        <row r="4">
          <cell r="B4" t="str">
            <v>DR/PUN/22-23/56032719</v>
          </cell>
          <cell r="C4">
            <v>44991.25</v>
          </cell>
          <cell r="D4" t="str">
            <v>OMKAR TOURS AND TRAVELS - MH12SF4142</v>
          </cell>
          <cell r="E4" t="str">
            <v>LAXMAN : +917499996595</v>
          </cell>
          <cell r="F4">
            <v>7692</v>
          </cell>
          <cell r="G4">
            <v>620</v>
          </cell>
          <cell r="H4">
            <v>8312</v>
          </cell>
          <cell r="I4">
            <v>32719</v>
          </cell>
          <cell r="J4">
            <v>45016</v>
          </cell>
        </row>
        <row r="5">
          <cell r="B5" t="str">
            <v>DR/PUN/22-23/56032706</v>
          </cell>
          <cell r="C5">
            <v>44991.260416666664</v>
          </cell>
          <cell r="D5" t="str">
            <v>OMKAR TOURS AND TRAVELS - MH12QW3281</v>
          </cell>
          <cell r="E5" t="str">
            <v>AJIT SABLE : +918446837784</v>
          </cell>
          <cell r="F5">
            <v>20400</v>
          </cell>
          <cell r="G5">
            <v>0</v>
          </cell>
          <cell r="H5">
            <v>20400</v>
          </cell>
          <cell r="I5">
            <v>32706</v>
          </cell>
          <cell r="J5">
            <v>45016</v>
          </cell>
        </row>
        <row r="6">
          <cell r="B6" t="str">
            <v>DR/PUN/22-23/56032107</v>
          </cell>
          <cell r="C6">
            <v>44991.260416666664</v>
          </cell>
          <cell r="D6" t="str">
            <v>OMKAR TOURS AND TRAVELS - MH12NX2041</v>
          </cell>
          <cell r="E6" t="str">
            <v>TULSHIRAM : +917498930726</v>
          </cell>
          <cell r="F6">
            <v>8963</v>
          </cell>
          <cell r="G6">
            <v>705</v>
          </cell>
          <cell r="H6">
            <v>9668</v>
          </cell>
          <cell r="I6">
            <v>32107</v>
          </cell>
          <cell r="J6">
            <v>45016</v>
          </cell>
        </row>
        <row r="7">
          <cell r="B7" t="str">
            <v>DR/PUN/22-23/56033157</v>
          </cell>
          <cell r="C7">
            <v>44995.375</v>
          </cell>
          <cell r="D7" t="str">
            <v>OMKAR TOURS AND TRAVELS - MH14GD4335</v>
          </cell>
          <cell r="E7" t="str">
            <v>RAMESH : +919822069481</v>
          </cell>
          <cell r="F7">
            <v>4940</v>
          </cell>
          <cell r="G7">
            <v>0</v>
          </cell>
          <cell r="H7">
            <v>4940</v>
          </cell>
          <cell r="I7">
            <v>33157</v>
          </cell>
          <cell r="J7">
            <v>45016</v>
          </cell>
        </row>
        <row r="8">
          <cell r="B8" t="str">
            <v>DR/PUN/22-23/56033654</v>
          </cell>
          <cell r="C8">
            <v>44998.25</v>
          </cell>
          <cell r="D8" t="str">
            <v>OMKAR TOURS AND TRAVELS - MH12SF4142</v>
          </cell>
          <cell r="E8" t="str">
            <v>LAXMAN : +917499996595</v>
          </cell>
          <cell r="F8">
            <v>7734</v>
          </cell>
          <cell r="G8">
            <v>620</v>
          </cell>
          <cell r="H8">
            <v>8354</v>
          </cell>
          <cell r="I8">
            <v>33654</v>
          </cell>
          <cell r="J8">
            <v>45016</v>
          </cell>
        </row>
        <row r="9">
          <cell r="B9" t="str">
            <v>DR/PUN/22-23/56033995</v>
          </cell>
          <cell r="C9">
            <v>45000.333333333336</v>
          </cell>
          <cell r="D9" t="str">
            <v>OMKAR TOURS AND TRAVELS - MH12SF6289</v>
          </cell>
          <cell r="E9" t="str">
            <v>GANESH : +919699518349</v>
          </cell>
          <cell r="F9">
            <v>9604</v>
          </cell>
          <cell r="G9">
            <v>620</v>
          </cell>
          <cell r="H9">
            <v>10224</v>
          </cell>
          <cell r="I9">
            <v>33995</v>
          </cell>
          <cell r="J9">
            <v>45016</v>
          </cell>
        </row>
        <row r="10">
          <cell r="B10" t="str">
            <v>DR/PUN/22-23/56033975</v>
          </cell>
          <cell r="C10">
            <v>45000.541666666664</v>
          </cell>
          <cell r="D10" t="str">
            <v>OMKAR TOURS AND TRAVELS - MH14JL8087</v>
          </cell>
          <cell r="E10" t="str">
            <v>BALASAHEB : +918888308821</v>
          </cell>
          <cell r="F10">
            <v>8912</v>
          </cell>
          <cell r="G10">
            <v>620</v>
          </cell>
          <cell r="H10">
            <v>9532</v>
          </cell>
          <cell r="I10">
            <v>33975</v>
          </cell>
          <cell r="J10">
            <v>45016</v>
          </cell>
        </row>
        <row r="11">
          <cell r="B11" t="str">
            <v>DR/PUN/22-23/56033846</v>
          </cell>
          <cell r="C11">
            <v>45001.333333333336</v>
          </cell>
          <cell r="D11" t="str">
            <v>OMKAR TOURS AND TRAVELS - MH14JL1300</v>
          </cell>
          <cell r="E11" t="str">
            <v>Mahesh : +919975672020</v>
          </cell>
          <cell r="F11">
            <v>5500</v>
          </cell>
          <cell r="G11">
            <v>0</v>
          </cell>
          <cell r="H11">
            <v>5500</v>
          </cell>
          <cell r="I11">
            <v>33846</v>
          </cell>
          <cell r="J11">
            <v>45016</v>
          </cell>
        </row>
        <row r="12">
          <cell r="B12" t="str">
            <v>DR/PUN/22-23/56034363</v>
          </cell>
          <cell r="C12">
            <v>45002.708333333336</v>
          </cell>
          <cell r="D12" t="str">
            <v>OMKAR TOURS AND TRAVELS - MH12PQ9797</v>
          </cell>
          <cell r="E12" t="str">
            <v>AJIT : +919021033451</v>
          </cell>
          <cell r="F12">
            <v>9279</v>
          </cell>
          <cell r="G12">
            <v>620</v>
          </cell>
          <cell r="H12">
            <v>9899</v>
          </cell>
          <cell r="I12">
            <v>34363</v>
          </cell>
          <cell r="J12">
            <v>45016</v>
          </cell>
        </row>
        <row r="13">
          <cell r="B13" t="str">
            <v>DR/PUN/22-23/56034706</v>
          </cell>
          <cell r="C13">
            <v>45005.25</v>
          </cell>
          <cell r="D13" t="str">
            <v>OMKAR TOURS AND TRAVELS - MH12SF6289</v>
          </cell>
          <cell r="E13" t="str">
            <v>GANESH : +919699578349</v>
          </cell>
          <cell r="F13">
            <v>34200</v>
          </cell>
          <cell r="G13">
            <v>0</v>
          </cell>
          <cell r="H13">
            <v>34200</v>
          </cell>
          <cell r="I13">
            <v>34706</v>
          </cell>
          <cell r="J13">
            <v>45016</v>
          </cell>
        </row>
        <row r="14">
          <cell r="B14" t="str">
            <v>DR/PUN/22-23/56035211</v>
          </cell>
          <cell r="C14">
            <v>45008.260416666664</v>
          </cell>
          <cell r="D14" t="str">
            <v>OMKAR TOURS AND TRAVELS - MH14HG8087</v>
          </cell>
          <cell r="E14" t="str">
            <v>KISHOR : +919167998861</v>
          </cell>
          <cell r="F14">
            <v>8679</v>
          </cell>
          <cell r="G14">
            <v>782</v>
          </cell>
          <cell r="H14">
            <v>9461</v>
          </cell>
          <cell r="I14">
            <v>35211</v>
          </cell>
          <cell r="J14">
            <v>45016</v>
          </cell>
        </row>
        <row r="15">
          <cell r="B15" t="str">
            <v>DR/PUN/22-23/56035043</v>
          </cell>
          <cell r="C15">
            <v>45008.416666666664</v>
          </cell>
          <cell r="D15" t="str">
            <v>OMKAR TOURS AND TRAVELS - MH12PQ5435</v>
          </cell>
          <cell r="E15" t="str">
            <v>DIPAK : +917263944077</v>
          </cell>
          <cell r="F15">
            <v>7776</v>
          </cell>
          <cell r="G15">
            <v>620</v>
          </cell>
          <cell r="H15">
            <v>8396</v>
          </cell>
          <cell r="I15">
            <v>35043</v>
          </cell>
          <cell r="J15">
            <v>45016</v>
          </cell>
        </row>
        <row r="16">
          <cell r="B16" t="str">
            <v>DR/PUN/22-23/56035680</v>
          </cell>
          <cell r="C16">
            <v>45012.260416666664</v>
          </cell>
          <cell r="D16" t="str">
            <v>OMKAR TOURS AND TRAVELS - MH14HG0900</v>
          </cell>
          <cell r="E16" t="str">
            <v>HEMANT : +917507830016</v>
          </cell>
          <cell r="F16">
            <v>7818</v>
          </cell>
          <cell r="G16">
            <v>620</v>
          </cell>
          <cell r="H16">
            <v>8438</v>
          </cell>
          <cell r="I16">
            <v>35680</v>
          </cell>
          <cell r="J16">
            <v>45016</v>
          </cell>
        </row>
        <row r="17">
          <cell r="B17" t="str">
            <v>DR/PUN/22-23/56035677</v>
          </cell>
          <cell r="C17">
            <v>45012.291666666664</v>
          </cell>
          <cell r="D17" t="str">
            <v>OMKAR TOURS AND TRAVELS - MH14GD8261</v>
          </cell>
          <cell r="E17" t="str">
            <v>DINESH : +917219555702</v>
          </cell>
          <cell r="F17">
            <v>13500</v>
          </cell>
          <cell r="G17">
            <v>620</v>
          </cell>
          <cell r="H17">
            <v>14120</v>
          </cell>
          <cell r="I17">
            <v>35677</v>
          </cell>
          <cell r="J17">
            <v>45016</v>
          </cell>
        </row>
        <row r="18">
          <cell r="B18" t="str">
            <v>DR/PUN/22-23/56035642</v>
          </cell>
          <cell r="C18">
            <v>45012.4375</v>
          </cell>
          <cell r="D18" t="str">
            <v>OMKAR TOURS AND TRAVELS - MH10CR2968</v>
          </cell>
          <cell r="E18" t="str">
            <v>ASHOK : +917709700986</v>
          </cell>
          <cell r="F18">
            <v>4110</v>
          </cell>
          <cell r="G18">
            <v>80</v>
          </cell>
          <cell r="H18">
            <v>4190</v>
          </cell>
          <cell r="I18">
            <v>35642</v>
          </cell>
          <cell r="J18">
            <v>45016</v>
          </cell>
        </row>
        <row r="19">
          <cell r="B19" t="str">
            <v>DR/PUN/22-23/56035704</v>
          </cell>
          <cell r="C19">
            <v>45012.479166666664</v>
          </cell>
          <cell r="D19" t="str">
            <v>OMKAR TOURS AND TRAVELS - MH12SF5500</v>
          </cell>
          <cell r="E19" t="str">
            <v>BANSODE : +919834504165</v>
          </cell>
          <cell r="F19">
            <v>7734</v>
          </cell>
          <cell r="G19">
            <v>620</v>
          </cell>
          <cell r="H19">
            <v>8354</v>
          </cell>
          <cell r="I19">
            <v>35704</v>
          </cell>
          <cell r="J19">
            <v>45016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/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>
        <v>1</v>
      </c>
      <c r="B2" s="6" t="s">
        <v>30</v>
      </c>
      <c r="C2" s="6" t="s">
        <v>31</v>
      </c>
      <c r="D2" s="6" t="s">
        <v>32</v>
      </c>
      <c r="E2" s="6" t="s">
        <v>23</v>
      </c>
      <c r="F2" s="6" t="s">
        <v>33</v>
      </c>
      <c r="G2" s="6" t="s">
        <v>34</v>
      </c>
      <c r="H2" s="7" t="s">
        <v>35</v>
      </c>
      <c r="I2" s="7" t="s">
        <v>28</v>
      </c>
      <c r="J2" s="7" t="s">
        <v>36</v>
      </c>
      <c r="K2" s="7" t="s">
        <v>37</v>
      </c>
      <c r="L2" s="6" t="s">
        <v>38</v>
      </c>
      <c r="M2" s="6" t="s">
        <v>39</v>
      </c>
      <c r="N2" s="6" t="s">
        <v>40</v>
      </c>
      <c r="O2" s="7">
        <f>VLOOKUP(B2:B19,[1]Sheet1!$B$2:$F$19,5,0)</f>
        <v>3300</v>
      </c>
      <c r="P2" s="7">
        <f>VLOOKUP(B2:B19,[1]Sheet1!$B$2:$G$19,6,0)</f>
        <v>0</v>
      </c>
      <c r="Q2" s="7" t="s">
        <v>28</v>
      </c>
      <c r="R2" s="7" t="s">
        <v>28</v>
      </c>
      <c r="S2" s="7" t="s">
        <v>28</v>
      </c>
      <c r="T2" s="7" t="s">
        <v>28</v>
      </c>
      <c r="U2" s="7">
        <f>O2+P2</f>
        <v>3300</v>
      </c>
      <c r="V2" s="6">
        <f>VLOOKUP(B2:B19,[1]Sheet1!$B$2:$I$19,8,0)</f>
        <v>32387</v>
      </c>
      <c r="W2" s="8">
        <f>VLOOKUP(B2:B19,[1]Sheet1!$B$2:$J$19,9,0)</f>
        <v>45016</v>
      </c>
    </row>
    <row r="3" spans="1:23" x14ac:dyDescent="0.25">
      <c r="A3" s="2">
        <v>2</v>
      </c>
      <c r="B3" s="3" t="s">
        <v>41</v>
      </c>
      <c r="C3" s="3" t="s">
        <v>42</v>
      </c>
      <c r="D3" s="3" t="s">
        <v>32</v>
      </c>
      <c r="E3" s="3" t="s">
        <v>23</v>
      </c>
      <c r="F3" s="3" t="s">
        <v>43</v>
      </c>
      <c r="G3" s="3" t="s">
        <v>44</v>
      </c>
      <c r="H3" s="4" t="s">
        <v>45</v>
      </c>
      <c r="I3" s="4" t="s">
        <v>46</v>
      </c>
      <c r="J3" s="4" t="s">
        <v>47</v>
      </c>
      <c r="K3" s="4" t="s">
        <v>48</v>
      </c>
      <c r="L3" s="3" t="s">
        <v>49</v>
      </c>
      <c r="M3" s="3" t="s">
        <v>50</v>
      </c>
      <c r="N3" s="3" t="s">
        <v>51</v>
      </c>
      <c r="O3" s="7">
        <f>VLOOKUP(B3:B20,[1]Sheet1!$B$2:$F$19,5,0)</f>
        <v>8196</v>
      </c>
      <c r="P3" s="7">
        <f>VLOOKUP(B3:B20,[1]Sheet1!$B$2:$G$19,6,0)</f>
        <v>740</v>
      </c>
      <c r="Q3" s="4" t="s">
        <v>28</v>
      </c>
      <c r="R3" s="4" t="s">
        <v>28</v>
      </c>
      <c r="S3" s="4" t="s">
        <v>28</v>
      </c>
      <c r="T3" s="4" t="s">
        <v>28</v>
      </c>
      <c r="U3" s="7">
        <f t="shared" ref="U3:U19" si="0">O3+P3</f>
        <v>8936</v>
      </c>
      <c r="V3" s="6">
        <f>VLOOKUP(B3:B20,[1]Sheet1!$B$2:$I$19,8,0)</f>
        <v>32398</v>
      </c>
      <c r="W3" s="8">
        <f>VLOOKUP(B3:B20,[1]Sheet1!$B$2:$J$19,9,0)</f>
        <v>45016</v>
      </c>
    </row>
    <row r="4" spans="1:23" x14ac:dyDescent="0.25">
      <c r="A4" s="5">
        <v>3</v>
      </c>
      <c r="B4" s="6" t="s">
        <v>52</v>
      </c>
      <c r="C4" s="6" t="s">
        <v>42</v>
      </c>
      <c r="D4" s="6" t="s">
        <v>32</v>
      </c>
      <c r="E4" s="6" t="s">
        <v>23</v>
      </c>
      <c r="F4" s="6" t="s">
        <v>53</v>
      </c>
      <c r="G4" s="6" t="s">
        <v>44</v>
      </c>
      <c r="H4" s="7" t="s">
        <v>54</v>
      </c>
      <c r="I4" s="7" t="s">
        <v>25</v>
      </c>
      <c r="J4" s="7" t="s">
        <v>55</v>
      </c>
      <c r="K4" s="7" t="s">
        <v>56</v>
      </c>
      <c r="L4" s="6" t="s">
        <v>57</v>
      </c>
      <c r="M4" s="6" t="s">
        <v>26</v>
      </c>
      <c r="N4" s="6" t="s">
        <v>27</v>
      </c>
      <c r="O4" s="7">
        <f>VLOOKUP(B4:B21,[1]Sheet1!$B$2:$F$19,5,0)</f>
        <v>7692</v>
      </c>
      <c r="P4" s="7">
        <f>VLOOKUP(B4:B21,[1]Sheet1!$B$2:$G$19,6,0)</f>
        <v>620</v>
      </c>
      <c r="Q4" s="7" t="s">
        <v>28</v>
      </c>
      <c r="R4" s="7" t="s">
        <v>28</v>
      </c>
      <c r="S4" s="7" t="s">
        <v>28</v>
      </c>
      <c r="T4" s="7" t="s">
        <v>28</v>
      </c>
      <c r="U4" s="7">
        <f t="shared" si="0"/>
        <v>8312</v>
      </c>
      <c r="V4" s="6">
        <f>VLOOKUP(B4:B21,[1]Sheet1!$B$2:$I$19,8,0)</f>
        <v>32719</v>
      </c>
      <c r="W4" s="8">
        <f>VLOOKUP(B4:B21,[1]Sheet1!$B$2:$J$19,9,0)</f>
        <v>45016</v>
      </c>
    </row>
    <row r="5" spans="1:23" x14ac:dyDescent="0.25">
      <c r="A5" s="5">
        <v>4</v>
      </c>
      <c r="B5" s="3" t="s">
        <v>58</v>
      </c>
      <c r="C5" s="3" t="s">
        <v>42</v>
      </c>
      <c r="D5" s="3" t="s">
        <v>32</v>
      </c>
      <c r="E5" s="3" t="s">
        <v>23</v>
      </c>
      <c r="F5" s="3" t="s">
        <v>59</v>
      </c>
      <c r="G5" s="3" t="s">
        <v>44</v>
      </c>
      <c r="H5" s="4" t="s">
        <v>60</v>
      </c>
      <c r="I5" s="4" t="s">
        <v>28</v>
      </c>
      <c r="J5" s="4" t="s">
        <v>61</v>
      </c>
      <c r="K5" s="4" t="s">
        <v>62</v>
      </c>
      <c r="L5" s="3" t="s">
        <v>63</v>
      </c>
      <c r="M5" s="3" t="s">
        <v>64</v>
      </c>
      <c r="N5" s="3" t="s">
        <v>65</v>
      </c>
      <c r="O5" s="7">
        <f>VLOOKUP(B5:B22,[1]Sheet1!$B$2:$F$19,5,0)</f>
        <v>20400</v>
      </c>
      <c r="P5" s="7">
        <f>VLOOKUP(B5:B22,[1]Sheet1!$B$2:$G$19,6,0)</f>
        <v>0</v>
      </c>
      <c r="Q5" s="4" t="s">
        <v>28</v>
      </c>
      <c r="R5" s="4" t="s">
        <v>28</v>
      </c>
      <c r="S5" s="4" t="s">
        <v>28</v>
      </c>
      <c r="T5" s="4" t="s">
        <v>28</v>
      </c>
      <c r="U5" s="7">
        <f t="shared" si="0"/>
        <v>20400</v>
      </c>
      <c r="V5" s="6">
        <f>VLOOKUP(B5:B22,[1]Sheet1!$B$2:$I$19,8,0)</f>
        <v>32706</v>
      </c>
      <c r="W5" s="8">
        <f>VLOOKUP(B5:B22,[1]Sheet1!$B$2:$J$19,9,0)</f>
        <v>45016</v>
      </c>
    </row>
    <row r="6" spans="1:23" x14ac:dyDescent="0.25">
      <c r="A6" s="2">
        <v>5</v>
      </c>
      <c r="B6" s="6" t="s">
        <v>66</v>
      </c>
      <c r="C6" s="6" t="s">
        <v>67</v>
      </c>
      <c r="D6" s="6" t="s">
        <v>68</v>
      </c>
      <c r="E6" s="6" t="s">
        <v>23</v>
      </c>
      <c r="F6" s="6" t="s">
        <v>69</v>
      </c>
      <c r="G6" s="6" t="s">
        <v>24</v>
      </c>
      <c r="H6" s="7" t="s">
        <v>70</v>
      </c>
      <c r="I6" s="7" t="s">
        <v>71</v>
      </c>
      <c r="J6" s="7" t="s">
        <v>72</v>
      </c>
      <c r="K6" s="7" t="s">
        <v>73</v>
      </c>
      <c r="L6" s="6" t="s">
        <v>74</v>
      </c>
      <c r="M6" s="6" t="s">
        <v>75</v>
      </c>
      <c r="N6" s="6" t="s">
        <v>76</v>
      </c>
      <c r="O6" s="7">
        <f>VLOOKUP(B6:B23,[1]Sheet1!$B$2:$F$19,5,0)</f>
        <v>8963</v>
      </c>
      <c r="P6" s="7">
        <f>VLOOKUP(B6:B23,[1]Sheet1!$B$2:$G$19,6,0)</f>
        <v>705</v>
      </c>
      <c r="Q6" s="7" t="s">
        <v>28</v>
      </c>
      <c r="R6" s="7" t="s">
        <v>28</v>
      </c>
      <c r="S6" s="7" t="s">
        <v>28</v>
      </c>
      <c r="T6" s="7" t="s">
        <v>28</v>
      </c>
      <c r="U6" s="7">
        <f t="shared" si="0"/>
        <v>9668</v>
      </c>
      <c r="V6" s="6">
        <f>VLOOKUP(B6:B23,[1]Sheet1!$B$2:$I$19,8,0)</f>
        <v>32107</v>
      </c>
      <c r="W6" s="8">
        <f>VLOOKUP(B6:B23,[1]Sheet1!$B$2:$J$19,9,0)</f>
        <v>45016</v>
      </c>
    </row>
    <row r="7" spans="1:23" x14ac:dyDescent="0.25">
      <c r="A7" s="5">
        <v>6</v>
      </c>
      <c r="B7" s="6" t="s">
        <v>77</v>
      </c>
      <c r="C7" s="6" t="s">
        <v>78</v>
      </c>
      <c r="D7" s="6" t="s">
        <v>32</v>
      </c>
      <c r="E7" s="6" t="s">
        <v>23</v>
      </c>
      <c r="F7" s="6" t="s">
        <v>79</v>
      </c>
      <c r="G7" s="6" t="s">
        <v>80</v>
      </c>
      <c r="H7" s="7" t="s">
        <v>81</v>
      </c>
      <c r="I7" s="7" t="s">
        <v>28</v>
      </c>
      <c r="J7" s="7" t="s">
        <v>82</v>
      </c>
      <c r="K7" s="7" t="s">
        <v>83</v>
      </c>
      <c r="L7" s="6" t="s">
        <v>84</v>
      </c>
      <c r="M7" s="6" t="s">
        <v>85</v>
      </c>
      <c r="N7" s="6" t="s">
        <v>86</v>
      </c>
      <c r="O7" s="7">
        <f>VLOOKUP(B7:B24,[1]Sheet1!$B$2:$F$19,5,0)</f>
        <v>4940</v>
      </c>
      <c r="P7" s="7">
        <f>VLOOKUP(B7:B24,[1]Sheet1!$B$2:$G$19,6,0)</f>
        <v>0</v>
      </c>
      <c r="Q7" s="7" t="s">
        <v>28</v>
      </c>
      <c r="R7" s="7" t="s">
        <v>28</v>
      </c>
      <c r="S7" s="7" t="s">
        <v>28</v>
      </c>
      <c r="T7" s="7" t="s">
        <v>28</v>
      </c>
      <c r="U7" s="7">
        <f t="shared" si="0"/>
        <v>4940</v>
      </c>
      <c r="V7" s="6">
        <f>VLOOKUP(B7:B24,[1]Sheet1!$B$2:$I$19,8,0)</f>
        <v>33157</v>
      </c>
      <c r="W7" s="8">
        <f>VLOOKUP(B7:B24,[1]Sheet1!$B$2:$J$19,9,0)</f>
        <v>45016</v>
      </c>
    </row>
    <row r="8" spans="1:23" x14ac:dyDescent="0.25">
      <c r="A8" s="5">
        <v>7</v>
      </c>
      <c r="B8" s="3" t="s">
        <v>87</v>
      </c>
      <c r="C8" s="3" t="s">
        <v>31</v>
      </c>
      <c r="D8" s="3" t="s">
        <v>32</v>
      </c>
      <c r="E8" s="3" t="s">
        <v>23</v>
      </c>
      <c r="F8" s="3" t="s">
        <v>88</v>
      </c>
      <c r="G8" s="3" t="s">
        <v>44</v>
      </c>
      <c r="H8" s="4" t="s">
        <v>89</v>
      </c>
      <c r="I8" s="4" t="s">
        <v>25</v>
      </c>
      <c r="J8" s="4" t="s">
        <v>90</v>
      </c>
      <c r="K8" s="4" t="s">
        <v>91</v>
      </c>
      <c r="L8" s="3" t="s">
        <v>57</v>
      </c>
      <c r="M8" s="3" t="s">
        <v>26</v>
      </c>
      <c r="N8" s="3" t="s">
        <v>27</v>
      </c>
      <c r="O8" s="7">
        <f>VLOOKUP(B8:B25,[1]Sheet1!$B$2:$F$19,5,0)</f>
        <v>7734</v>
      </c>
      <c r="P8" s="7">
        <f>VLOOKUP(B8:B25,[1]Sheet1!$B$2:$G$19,6,0)</f>
        <v>620</v>
      </c>
      <c r="Q8" s="4" t="s">
        <v>28</v>
      </c>
      <c r="R8" s="4" t="s">
        <v>28</v>
      </c>
      <c r="S8" s="4" t="s">
        <v>28</v>
      </c>
      <c r="T8" s="4" t="s">
        <v>28</v>
      </c>
      <c r="U8" s="7">
        <f t="shared" si="0"/>
        <v>8354</v>
      </c>
      <c r="V8" s="6">
        <f>VLOOKUP(B8:B25,[1]Sheet1!$B$2:$I$19,8,0)</f>
        <v>33654</v>
      </c>
      <c r="W8" s="8">
        <f>VLOOKUP(B8:B25,[1]Sheet1!$B$2:$J$19,9,0)</f>
        <v>45016</v>
      </c>
    </row>
    <row r="9" spans="1:23" x14ac:dyDescent="0.25">
      <c r="A9" s="2">
        <v>8</v>
      </c>
      <c r="B9" s="3" t="s">
        <v>92</v>
      </c>
      <c r="C9" s="3" t="s">
        <v>78</v>
      </c>
      <c r="D9" s="3" t="s">
        <v>32</v>
      </c>
      <c r="E9" s="3" t="s">
        <v>23</v>
      </c>
      <c r="F9" s="3" t="s">
        <v>93</v>
      </c>
      <c r="G9" s="3" t="s">
        <v>44</v>
      </c>
      <c r="H9" s="4" t="s">
        <v>94</v>
      </c>
      <c r="I9" s="4" t="s">
        <v>25</v>
      </c>
      <c r="J9" s="4" t="s">
        <v>95</v>
      </c>
      <c r="K9" s="4" t="s">
        <v>96</v>
      </c>
      <c r="L9" s="3" t="s">
        <v>97</v>
      </c>
      <c r="M9" s="3" t="s">
        <v>98</v>
      </c>
      <c r="N9" s="3" t="s">
        <v>99</v>
      </c>
      <c r="O9" s="7">
        <f>VLOOKUP(B9:B26,[1]Sheet1!$B$2:$F$19,5,0)</f>
        <v>9604</v>
      </c>
      <c r="P9" s="7">
        <f>VLOOKUP(B9:B26,[1]Sheet1!$B$2:$G$19,6,0)</f>
        <v>620</v>
      </c>
      <c r="Q9" s="4" t="s">
        <v>28</v>
      </c>
      <c r="R9" s="4" t="s">
        <v>28</v>
      </c>
      <c r="S9" s="4" t="s">
        <v>28</v>
      </c>
      <c r="T9" s="4" t="s">
        <v>28</v>
      </c>
      <c r="U9" s="7">
        <f t="shared" si="0"/>
        <v>10224</v>
      </c>
      <c r="V9" s="6">
        <f>VLOOKUP(B9:B26,[1]Sheet1!$B$2:$I$19,8,0)</f>
        <v>33995</v>
      </c>
      <c r="W9" s="8">
        <f>VLOOKUP(B9:B26,[1]Sheet1!$B$2:$J$19,9,0)</f>
        <v>45016</v>
      </c>
    </row>
    <row r="10" spans="1:23" x14ac:dyDescent="0.25">
      <c r="A10" s="5">
        <v>9</v>
      </c>
      <c r="B10" s="6" t="s">
        <v>102</v>
      </c>
      <c r="C10" s="6" t="s">
        <v>67</v>
      </c>
      <c r="D10" s="6" t="s">
        <v>68</v>
      </c>
      <c r="E10" s="6" t="s">
        <v>23</v>
      </c>
      <c r="F10" s="6" t="s">
        <v>103</v>
      </c>
      <c r="G10" s="6" t="s">
        <v>24</v>
      </c>
      <c r="H10" s="7" t="s">
        <v>104</v>
      </c>
      <c r="I10" s="7" t="s">
        <v>25</v>
      </c>
      <c r="J10" s="7" t="s">
        <v>105</v>
      </c>
      <c r="K10" s="7" t="s">
        <v>106</v>
      </c>
      <c r="L10" s="6" t="s">
        <v>107</v>
      </c>
      <c r="M10" s="6" t="s">
        <v>108</v>
      </c>
      <c r="N10" s="6" t="s">
        <v>109</v>
      </c>
      <c r="O10" s="7">
        <f>VLOOKUP(B10:B27,[1]Sheet1!$B$2:$F$19,5,0)</f>
        <v>8912</v>
      </c>
      <c r="P10" s="7">
        <f>VLOOKUP(B10:B27,[1]Sheet1!$B$2:$G$19,6,0)</f>
        <v>620</v>
      </c>
      <c r="Q10" s="7" t="s">
        <v>28</v>
      </c>
      <c r="R10" s="7" t="s">
        <v>28</v>
      </c>
      <c r="S10" s="7" t="s">
        <v>28</v>
      </c>
      <c r="T10" s="7" t="s">
        <v>28</v>
      </c>
      <c r="U10" s="7">
        <f t="shared" si="0"/>
        <v>9532</v>
      </c>
      <c r="V10" s="6">
        <f>VLOOKUP(B10:B27,[1]Sheet1!$B$2:$I$19,8,0)</f>
        <v>33975</v>
      </c>
      <c r="W10" s="8">
        <f>VLOOKUP(B10:B27,[1]Sheet1!$B$2:$J$19,9,0)</f>
        <v>45016</v>
      </c>
    </row>
    <row r="11" spans="1:23" x14ac:dyDescent="0.25">
      <c r="A11" s="5">
        <v>10</v>
      </c>
      <c r="B11" s="3" t="s">
        <v>110</v>
      </c>
      <c r="C11" s="3" t="s">
        <v>111</v>
      </c>
      <c r="D11" s="3" t="s">
        <v>112</v>
      </c>
      <c r="E11" s="3" t="s">
        <v>23</v>
      </c>
      <c r="F11" s="3" t="s">
        <v>113</v>
      </c>
      <c r="G11" s="3" t="s">
        <v>100</v>
      </c>
      <c r="H11" s="4" t="s">
        <v>114</v>
      </c>
      <c r="I11" s="4" t="s">
        <v>28</v>
      </c>
      <c r="J11" s="4" t="s">
        <v>115</v>
      </c>
      <c r="K11" s="4" t="s">
        <v>116</v>
      </c>
      <c r="L11" s="3" t="s">
        <v>117</v>
      </c>
      <c r="M11" s="3" t="s">
        <v>118</v>
      </c>
      <c r="N11" s="3" t="s">
        <v>119</v>
      </c>
      <c r="O11" s="7">
        <f>VLOOKUP(B11:B28,[1]Sheet1!$B$2:$F$19,5,0)</f>
        <v>5500</v>
      </c>
      <c r="P11" s="7">
        <f>VLOOKUP(B11:B28,[1]Sheet1!$B$2:$G$19,6,0)</f>
        <v>0</v>
      </c>
      <c r="Q11" s="4" t="s">
        <v>28</v>
      </c>
      <c r="R11" s="4" t="s">
        <v>28</v>
      </c>
      <c r="S11" s="4" t="s">
        <v>28</v>
      </c>
      <c r="T11" s="4" t="s">
        <v>28</v>
      </c>
      <c r="U11" s="7">
        <f t="shared" si="0"/>
        <v>5500</v>
      </c>
      <c r="V11" s="6">
        <f>VLOOKUP(B11:B28,[1]Sheet1!$B$2:$I$19,8,0)</f>
        <v>33846</v>
      </c>
      <c r="W11" s="8">
        <f>VLOOKUP(B11:B28,[1]Sheet1!$B$2:$J$19,9,0)</f>
        <v>45016</v>
      </c>
    </row>
    <row r="12" spans="1:23" x14ac:dyDescent="0.25">
      <c r="A12" s="2">
        <v>11</v>
      </c>
      <c r="B12" s="3" t="s">
        <v>120</v>
      </c>
      <c r="C12" s="3" t="s">
        <v>42</v>
      </c>
      <c r="D12" s="3" t="s">
        <v>32</v>
      </c>
      <c r="E12" s="3" t="s">
        <v>23</v>
      </c>
      <c r="F12" s="3" t="s">
        <v>121</v>
      </c>
      <c r="G12" s="3" t="s">
        <v>44</v>
      </c>
      <c r="H12" s="4" t="s">
        <v>122</v>
      </c>
      <c r="I12" s="4" t="s">
        <v>25</v>
      </c>
      <c r="J12" s="4" t="s">
        <v>123</v>
      </c>
      <c r="K12" s="4" t="s">
        <v>124</v>
      </c>
      <c r="L12" s="3" t="s">
        <v>101</v>
      </c>
      <c r="M12" s="3" t="s">
        <v>125</v>
      </c>
      <c r="N12" s="3" t="s">
        <v>126</v>
      </c>
      <c r="O12" s="7">
        <f>VLOOKUP(B12:B29,[1]Sheet1!$B$2:$F$19,5,0)</f>
        <v>9279</v>
      </c>
      <c r="P12" s="7">
        <f>VLOOKUP(B12:B29,[1]Sheet1!$B$2:$G$19,6,0)</f>
        <v>620</v>
      </c>
      <c r="Q12" s="4" t="s">
        <v>28</v>
      </c>
      <c r="R12" s="4" t="s">
        <v>28</v>
      </c>
      <c r="S12" s="4" t="s">
        <v>28</v>
      </c>
      <c r="T12" s="4" t="s">
        <v>28</v>
      </c>
      <c r="U12" s="7">
        <f t="shared" si="0"/>
        <v>9899</v>
      </c>
      <c r="V12" s="6">
        <f>VLOOKUP(B12:B29,[1]Sheet1!$B$2:$I$19,8,0)</f>
        <v>34363</v>
      </c>
      <c r="W12" s="8">
        <f>VLOOKUP(B12:B29,[1]Sheet1!$B$2:$J$19,9,0)</f>
        <v>45016</v>
      </c>
    </row>
    <row r="13" spans="1:23" x14ac:dyDescent="0.25">
      <c r="A13" s="5">
        <v>12</v>
      </c>
      <c r="B13" s="6" t="s">
        <v>127</v>
      </c>
      <c r="C13" s="6" t="s">
        <v>42</v>
      </c>
      <c r="D13" s="6" t="s">
        <v>32</v>
      </c>
      <c r="E13" s="6" t="s">
        <v>23</v>
      </c>
      <c r="F13" s="6" t="s">
        <v>59</v>
      </c>
      <c r="G13" s="6" t="s">
        <v>44</v>
      </c>
      <c r="H13" s="7" t="s">
        <v>128</v>
      </c>
      <c r="I13" s="7" t="s">
        <v>28</v>
      </c>
      <c r="J13" s="7" t="s">
        <v>129</v>
      </c>
      <c r="K13" s="7" t="s">
        <v>130</v>
      </c>
      <c r="L13" s="6" t="s">
        <v>97</v>
      </c>
      <c r="M13" s="6" t="s">
        <v>98</v>
      </c>
      <c r="N13" s="6" t="s">
        <v>131</v>
      </c>
      <c r="O13" s="7">
        <f>VLOOKUP(B13:B30,[1]Sheet1!$B$2:$F$19,5,0)</f>
        <v>34200</v>
      </c>
      <c r="P13" s="7">
        <f>VLOOKUP(B13:B30,[1]Sheet1!$B$2:$G$19,6,0)</f>
        <v>0</v>
      </c>
      <c r="Q13" s="7" t="s">
        <v>28</v>
      </c>
      <c r="R13" s="7" t="s">
        <v>28</v>
      </c>
      <c r="S13" s="7" t="s">
        <v>28</v>
      </c>
      <c r="T13" s="7" t="s">
        <v>28</v>
      </c>
      <c r="U13" s="7">
        <f t="shared" si="0"/>
        <v>34200</v>
      </c>
      <c r="V13" s="6">
        <f>VLOOKUP(B13:B30,[1]Sheet1!$B$2:$I$19,8,0)</f>
        <v>34706</v>
      </c>
      <c r="W13" s="8">
        <f>VLOOKUP(B13:B30,[1]Sheet1!$B$2:$J$19,9,0)</f>
        <v>45016</v>
      </c>
    </row>
    <row r="14" spans="1:23" x14ac:dyDescent="0.25">
      <c r="A14" s="5">
        <v>13</v>
      </c>
      <c r="B14" s="3" t="s">
        <v>134</v>
      </c>
      <c r="C14" s="3" t="s">
        <v>67</v>
      </c>
      <c r="D14" s="3" t="s">
        <v>68</v>
      </c>
      <c r="E14" s="3" t="s">
        <v>23</v>
      </c>
      <c r="F14" s="3" t="s">
        <v>135</v>
      </c>
      <c r="G14" s="3" t="s">
        <v>24</v>
      </c>
      <c r="H14" s="4" t="s">
        <v>136</v>
      </c>
      <c r="I14" s="4" t="s">
        <v>137</v>
      </c>
      <c r="J14" s="4" t="s">
        <v>138</v>
      </c>
      <c r="K14" s="4" t="s">
        <v>139</v>
      </c>
      <c r="L14" s="3" t="s">
        <v>132</v>
      </c>
      <c r="M14" s="3" t="s">
        <v>133</v>
      </c>
      <c r="N14" s="3" t="s">
        <v>140</v>
      </c>
      <c r="O14" s="7">
        <f>VLOOKUP(B14:B31,[1]Sheet1!$B$2:$F$19,5,0)</f>
        <v>8679</v>
      </c>
      <c r="P14" s="7">
        <f>VLOOKUP(B14:B31,[1]Sheet1!$B$2:$G$19,6,0)</f>
        <v>782</v>
      </c>
      <c r="Q14" s="4" t="s">
        <v>28</v>
      </c>
      <c r="R14" s="4" t="s">
        <v>28</v>
      </c>
      <c r="S14" s="4" t="s">
        <v>28</v>
      </c>
      <c r="T14" s="4" t="s">
        <v>28</v>
      </c>
      <c r="U14" s="7">
        <f t="shared" si="0"/>
        <v>9461</v>
      </c>
      <c r="V14" s="6">
        <f>VLOOKUP(B14:B31,[1]Sheet1!$B$2:$I$19,8,0)</f>
        <v>35211</v>
      </c>
      <c r="W14" s="8">
        <f>VLOOKUP(B14:B31,[1]Sheet1!$B$2:$J$19,9,0)</f>
        <v>45016</v>
      </c>
    </row>
    <row r="15" spans="1:23" x14ac:dyDescent="0.25">
      <c r="A15" s="2">
        <v>14</v>
      </c>
      <c r="B15" s="6" t="s">
        <v>141</v>
      </c>
      <c r="C15" s="6" t="s">
        <v>67</v>
      </c>
      <c r="D15" s="6" t="s">
        <v>68</v>
      </c>
      <c r="E15" s="6" t="s">
        <v>23</v>
      </c>
      <c r="F15" s="6" t="s">
        <v>103</v>
      </c>
      <c r="G15" s="6" t="s">
        <v>24</v>
      </c>
      <c r="H15" s="7" t="s">
        <v>142</v>
      </c>
      <c r="I15" s="7" t="s">
        <v>25</v>
      </c>
      <c r="J15" s="7" t="s">
        <v>143</v>
      </c>
      <c r="K15" s="7" t="s">
        <v>144</v>
      </c>
      <c r="L15" s="6" t="s">
        <v>29</v>
      </c>
      <c r="M15" s="6" t="s">
        <v>145</v>
      </c>
      <c r="N15" s="6" t="s">
        <v>146</v>
      </c>
      <c r="O15" s="7">
        <f>VLOOKUP(B15:B32,[1]Sheet1!$B$2:$F$19,5,0)</f>
        <v>7776</v>
      </c>
      <c r="P15" s="7">
        <f>VLOOKUP(B15:B32,[1]Sheet1!$B$2:$G$19,6,0)</f>
        <v>620</v>
      </c>
      <c r="Q15" s="7" t="s">
        <v>28</v>
      </c>
      <c r="R15" s="7" t="s">
        <v>28</v>
      </c>
      <c r="S15" s="7" t="s">
        <v>28</v>
      </c>
      <c r="T15" s="7" t="s">
        <v>28</v>
      </c>
      <c r="U15" s="7">
        <f t="shared" si="0"/>
        <v>8396</v>
      </c>
      <c r="V15" s="6">
        <f>VLOOKUP(B15:B32,[1]Sheet1!$B$2:$I$19,8,0)</f>
        <v>35043</v>
      </c>
      <c r="W15" s="8">
        <f>VLOOKUP(B15:B32,[1]Sheet1!$B$2:$J$19,9,0)</f>
        <v>45016</v>
      </c>
    </row>
    <row r="16" spans="1:23" x14ac:dyDescent="0.25">
      <c r="A16" s="5">
        <v>15</v>
      </c>
      <c r="B16" s="6" t="s">
        <v>147</v>
      </c>
      <c r="C16" s="6" t="s">
        <v>42</v>
      </c>
      <c r="D16" s="6" t="s">
        <v>32</v>
      </c>
      <c r="E16" s="6" t="s">
        <v>23</v>
      </c>
      <c r="F16" s="6" t="s">
        <v>148</v>
      </c>
      <c r="G16" s="6" t="s">
        <v>44</v>
      </c>
      <c r="H16" s="7" t="s">
        <v>149</v>
      </c>
      <c r="I16" s="7" t="s">
        <v>25</v>
      </c>
      <c r="J16" s="7" t="s">
        <v>150</v>
      </c>
      <c r="K16" s="7" t="s">
        <v>151</v>
      </c>
      <c r="L16" s="6" t="s">
        <v>38</v>
      </c>
      <c r="M16" s="6" t="s">
        <v>152</v>
      </c>
      <c r="N16" s="6" t="s">
        <v>153</v>
      </c>
      <c r="O16" s="7">
        <f>VLOOKUP(B16:B33,[1]Sheet1!$B$2:$F$19,5,0)</f>
        <v>7818</v>
      </c>
      <c r="P16" s="7">
        <f>VLOOKUP(B16:B33,[1]Sheet1!$B$2:$G$19,6,0)</f>
        <v>620</v>
      </c>
      <c r="Q16" s="7" t="s">
        <v>28</v>
      </c>
      <c r="R16" s="7" t="s">
        <v>28</v>
      </c>
      <c r="S16" s="7" t="s">
        <v>28</v>
      </c>
      <c r="T16" s="7" t="s">
        <v>28</v>
      </c>
      <c r="U16" s="7">
        <f t="shared" si="0"/>
        <v>8438</v>
      </c>
      <c r="V16" s="6">
        <f>VLOOKUP(B16:B33,[1]Sheet1!$B$2:$I$19,8,0)</f>
        <v>35680</v>
      </c>
      <c r="W16" s="8">
        <f>VLOOKUP(B16:B33,[1]Sheet1!$B$2:$J$19,9,0)</f>
        <v>45016</v>
      </c>
    </row>
    <row r="17" spans="1:23" x14ac:dyDescent="0.25">
      <c r="A17" s="5">
        <v>16</v>
      </c>
      <c r="B17" s="6" t="s">
        <v>154</v>
      </c>
      <c r="C17" s="6" t="s">
        <v>42</v>
      </c>
      <c r="D17" s="6" t="s">
        <v>32</v>
      </c>
      <c r="E17" s="6" t="s">
        <v>23</v>
      </c>
      <c r="F17" s="6" t="s">
        <v>155</v>
      </c>
      <c r="G17" s="6" t="s">
        <v>44</v>
      </c>
      <c r="H17" s="7" t="s">
        <v>156</v>
      </c>
      <c r="I17" s="7" t="s">
        <v>25</v>
      </c>
      <c r="J17" s="7" t="s">
        <v>157</v>
      </c>
      <c r="K17" s="7" t="s">
        <v>158</v>
      </c>
      <c r="L17" s="6" t="s">
        <v>159</v>
      </c>
      <c r="M17" s="6" t="s">
        <v>160</v>
      </c>
      <c r="N17" s="6" t="s">
        <v>161</v>
      </c>
      <c r="O17" s="7">
        <f>VLOOKUP(B17:B34,[1]Sheet1!$B$2:$F$19,5,0)</f>
        <v>13500</v>
      </c>
      <c r="P17" s="7">
        <f>VLOOKUP(B17:B34,[1]Sheet1!$B$2:$G$19,6,0)</f>
        <v>620</v>
      </c>
      <c r="Q17" s="7" t="s">
        <v>28</v>
      </c>
      <c r="R17" s="7" t="s">
        <v>28</v>
      </c>
      <c r="S17" s="7" t="s">
        <v>28</v>
      </c>
      <c r="T17" s="7" t="s">
        <v>28</v>
      </c>
      <c r="U17" s="7">
        <f t="shared" si="0"/>
        <v>14120</v>
      </c>
      <c r="V17" s="6">
        <f>VLOOKUP(B17:B34,[1]Sheet1!$B$2:$I$19,8,0)</f>
        <v>35677</v>
      </c>
      <c r="W17" s="8">
        <f>VLOOKUP(B17:B34,[1]Sheet1!$B$2:$J$19,9,0)</f>
        <v>45016</v>
      </c>
    </row>
    <row r="18" spans="1:23" x14ac:dyDescent="0.25">
      <c r="A18" s="2">
        <v>17</v>
      </c>
      <c r="B18" s="3" t="s">
        <v>162</v>
      </c>
      <c r="C18" s="3" t="s">
        <v>163</v>
      </c>
      <c r="D18" s="3" t="s">
        <v>164</v>
      </c>
      <c r="E18" s="3" t="s">
        <v>23</v>
      </c>
      <c r="F18" s="3" t="s">
        <v>165</v>
      </c>
      <c r="G18" s="3" t="s">
        <v>100</v>
      </c>
      <c r="H18" s="4" t="s">
        <v>166</v>
      </c>
      <c r="I18" s="4" t="s">
        <v>167</v>
      </c>
      <c r="J18" s="4" t="s">
        <v>168</v>
      </c>
      <c r="K18" s="4" t="s">
        <v>169</v>
      </c>
      <c r="L18" s="3" t="s">
        <v>170</v>
      </c>
      <c r="M18" s="3" t="s">
        <v>171</v>
      </c>
      <c r="N18" s="3" t="s">
        <v>172</v>
      </c>
      <c r="O18" s="7">
        <f>VLOOKUP(B18:B35,[1]Sheet1!$B$2:$F$19,5,0)</f>
        <v>4110</v>
      </c>
      <c r="P18" s="7">
        <f>VLOOKUP(B18:B35,[1]Sheet1!$B$2:$G$19,6,0)</f>
        <v>80</v>
      </c>
      <c r="Q18" s="4" t="s">
        <v>28</v>
      </c>
      <c r="R18" s="4" t="s">
        <v>28</v>
      </c>
      <c r="S18" s="4" t="s">
        <v>28</v>
      </c>
      <c r="T18" s="4" t="s">
        <v>28</v>
      </c>
      <c r="U18" s="7">
        <f t="shared" si="0"/>
        <v>4190</v>
      </c>
      <c r="V18" s="6">
        <f>VLOOKUP(B18:B35,[1]Sheet1!$B$2:$I$19,8,0)</f>
        <v>35642</v>
      </c>
      <c r="W18" s="8">
        <f>VLOOKUP(B18:B35,[1]Sheet1!$B$2:$J$19,9,0)</f>
        <v>45016</v>
      </c>
    </row>
    <row r="19" spans="1:23" x14ac:dyDescent="0.25">
      <c r="A19" s="5">
        <v>18</v>
      </c>
      <c r="B19" s="6" t="s">
        <v>173</v>
      </c>
      <c r="C19" s="6" t="s">
        <v>67</v>
      </c>
      <c r="D19" s="6" t="s">
        <v>68</v>
      </c>
      <c r="E19" s="6" t="s">
        <v>23</v>
      </c>
      <c r="F19" s="6" t="s">
        <v>174</v>
      </c>
      <c r="G19" s="6" t="s">
        <v>24</v>
      </c>
      <c r="H19" s="7" t="s">
        <v>175</v>
      </c>
      <c r="I19" s="7" t="s">
        <v>25</v>
      </c>
      <c r="J19" s="7" t="s">
        <v>176</v>
      </c>
      <c r="K19" s="7" t="s">
        <v>177</v>
      </c>
      <c r="L19" s="6" t="s">
        <v>178</v>
      </c>
      <c r="M19" s="6" t="s">
        <v>179</v>
      </c>
      <c r="N19" s="6" t="s">
        <v>180</v>
      </c>
      <c r="O19" s="7">
        <f>VLOOKUP(B19:B36,[1]Sheet1!$B$2:$F$19,5,0)</f>
        <v>7734</v>
      </c>
      <c r="P19" s="7">
        <f>VLOOKUP(B19:B36,[1]Sheet1!$B$2:$G$19,6,0)</f>
        <v>620</v>
      </c>
      <c r="Q19" s="7" t="s">
        <v>28</v>
      </c>
      <c r="R19" s="7" t="s">
        <v>28</v>
      </c>
      <c r="S19" s="7" t="s">
        <v>28</v>
      </c>
      <c r="T19" s="7" t="s">
        <v>28</v>
      </c>
      <c r="U19" s="7">
        <f t="shared" si="0"/>
        <v>8354</v>
      </c>
      <c r="V19" s="6">
        <f>VLOOKUP(B19:B36,[1]Sheet1!$B$2:$I$19,8,0)</f>
        <v>35704</v>
      </c>
      <c r="W19" s="8">
        <f>VLOOKUP(B19:B36,[1]Sheet1!$B$2:$J$19,9,0)</f>
        <v>45016</v>
      </c>
    </row>
  </sheetData>
  <pageMargins left="0.75" right="0.75" top="1" bottom="1" header="0.5" footer="0.5"/>
  <ignoredErrors>
    <ignoredError sqref="C3:N6 B6 C17:N19 B17:B19 C16:N16 B16 C14:N15 B14:B15 C12:N13 B12:B13 C11:N11 B11 C10:N10 B10 C9:N9 B9 C7:N8 B7:B8 B2 B3 B4 B5 C2:N2 Q2:T2 Q3:T6 Q17:T19 Q16:T16 Q14:T15 Q12:T13 Q11:T11 Q10:T10 Q9:T9 Q7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Yadav</dc:creator>
  <cp:lastModifiedBy>Pratik Yadav</cp:lastModifiedBy>
  <dcterms:created xsi:type="dcterms:W3CDTF">2023-05-17T12:10:08Z</dcterms:created>
  <dcterms:modified xsi:type="dcterms:W3CDTF">2023-05-17T12:10:09Z</dcterms:modified>
</cp:coreProperties>
</file>