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490" windowHeight="86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Sheet1!$A$1:$X$1</definedName>
  </definedNames>
  <calcPr calcId="162913"/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2" i="1"/>
  <c r="Q2" i="1"/>
  <c r="Q3" i="1"/>
  <c r="Q5" i="1"/>
  <c r="Q6" i="1"/>
  <c r="Q7" i="1"/>
  <c r="Q8" i="1"/>
  <c r="Q9" i="1"/>
  <c r="Q10" i="1"/>
  <c r="Q11" i="1"/>
  <c r="Q12" i="1"/>
  <c r="Q13" i="1"/>
  <c r="Q14" i="1"/>
  <c r="Q15" i="1"/>
  <c r="Q16" i="1"/>
  <c r="P2" i="1"/>
  <c r="P3" i="1"/>
  <c r="P5" i="1"/>
  <c r="P6" i="1"/>
  <c r="P7" i="1"/>
  <c r="P8" i="1"/>
  <c r="P10" i="1"/>
  <c r="P11" i="1"/>
  <c r="P12" i="1"/>
  <c r="P13" i="1"/>
  <c r="P14" i="1"/>
  <c r="P15" i="1"/>
  <c r="P16" i="1"/>
</calcChain>
</file>

<file path=xl/sharedStrings.xml><?xml version="1.0" encoding="utf-8"?>
<sst xmlns="http://schemas.openxmlformats.org/spreadsheetml/2006/main" count="322" uniqueCount="164">
  <si>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</si>
  <si>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</si>
  <si>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</si>
  <si>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</si>
  <si>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</si>
  <si>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</si>
  <si>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</si>
  <si>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</si>
  <si>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</si>
  <si>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</si>
  <si>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</si>
  <si>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</si>
  <si>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</si>
  <si>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</si>
  <si>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</si>
  <si>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</si>
  <si>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</si>
  <si>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</si>
  <si>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</si>
  <si>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</si>
  <si>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</si>
  <si>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</si>
  <si>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</si>
  <si>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KUSHI TRAVELS</t>
  </si>
  <si>
    <t>G/G : 8/80</t>
  </si>
  <si>
    <t>60</t>
  </si>
  <si>
    <t>0</t>
  </si>
  <si>
    <t/>
  </si>
  <si>
    <t>OSTN G/G : 1 Day/300 Kms</t>
  </si>
  <si>
    <t>MP04CT0504</t>
  </si>
  <si>
    <t>Devendra Rajpoot</t>
  </si>
  <si>
    <t>+918103033630</t>
  </si>
  <si>
    <t>P/P : 4/40</t>
  </si>
  <si>
    <t>MCKINSEY &amp; COMPANY INDIA LLP</t>
  </si>
  <si>
    <t>Sumit Gupta</t>
  </si>
  <si>
    <t>2016.8</t>
  </si>
  <si>
    <t>242.02</t>
  </si>
  <si>
    <t>2258.82</t>
  </si>
  <si>
    <t>20</t>
  </si>
  <si>
    <t>Vaibhav Grover</t>
  </si>
  <si>
    <t>24</t>
  </si>
  <si>
    <t>DR/BHL/22-23/16000373</t>
  </si>
  <si>
    <t>CIMP23/026000117</t>
  </si>
  <si>
    <t>MP04CU7634</t>
  </si>
  <si>
    <t>Makhan Singh</t>
  </si>
  <si>
    <t>+919893948823</t>
  </si>
  <si>
    <t>25</t>
  </si>
  <si>
    <t>DR/BHL/22-23/16000374</t>
  </si>
  <si>
    <t>Prateek Agrawal</t>
  </si>
  <si>
    <t>249.22</t>
  </si>
  <si>
    <t>2326.02</t>
  </si>
  <si>
    <t>26</t>
  </si>
  <si>
    <t>DR/BHL/22-23/16000393</t>
  </si>
  <si>
    <t>3753.2</t>
  </si>
  <si>
    <t>450.38</t>
  </si>
  <si>
    <t>4203.58</t>
  </si>
  <si>
    <t>DEVENDRA</t>
  </si>
  <si>
    <t>27</t>
  </si>
  <si>
    <t>DR/BHL/22-23/16000378</t>
  </si>
  <si>
    <t>Sumit Gupta-GUVA</t>
  </si>
  <si>
    <t>28</t>
  </si>
  <si>
    <t>DR/BHL/22-23/16000381</t>
  </si>
  <si>
    <t>29</t>
  </si>
  <si>
    <t>DR/BHL/22-23/16000382</t>
  </si>
  <si>
    <t>CBHL23/016000185</t>
  </si>
  <si>
    <t>UTV SOFTWARE COMMUNICATIONS LIMITED</t>
  </si>
  <si>
    <t>Sajid Shaikh</t>
  </si>
  <si>
    <t>27284</t>
  </si>
  <si>
    <t>409</t>
  </si>
  <si>
    <t>3323.16</t>
  </si>
  <si>
    <t>31016.16</t>
  </si>
  <si>
    <t>MP04BC4530</t>
  </si>
  <si>
    <t>Grish</t>
  </si>
  <si>
    <t>+918477096281</t>
  </si>
  <si>
    <t>30</t>
  </si>
  <si>
    <t>DR/BHL/22-23/16000383</t>
  </si>
  <si>
    <t>CIMP23/026000111</t>
  </si>
  <si>
    <t>GRACO INDIA PVT LTD</t>
  </si>
  <si>
    <t>Sunny  Walia</t>
  </si>
  <si>
    <t>3521</t>
  </si>
  <si>
    <t>424.92</t>
  </si>
  <si>
    <t>3965.92</t>
  </si>
  <si>
    <t>MP04CH0630</t>
  </si>
  <si>
    <t>Nehal Singh</t>
  </si>
  <si>
    <t>+919131571868</t>
  </si>
  <si>
    <t>31</t>
  </si>
  <si>
    <t>DR/BHL/22-23/16000385</t>
  </si>
  <si>
    <t>CBHL23/016000183</t>
  </si>
  <si>
    <t>MICHAEL &amp; SUSAN DELL FOUNDATION INDIA LLP</t>
  </si>
  <si>
    <t>Mr. Krishnan  Narayanaswamy</t>
  </si>
  <si>
    <t>6328</t>
  </si>
  <si>
    <t>759.36</t>
  </si>
  <si>
    <t>7087.36</t>
  </si>
  <si>
    <t>MP04TB1525</t>
  </si>
  <si>
    <t>Naveen</t>
  </si>
  <si>
    <t>+919685359194</t>
  </si>
  <si>
    <t>32</t>
  </si>
  <si>
    <t>DR/BHL/22-23/16000388</t>
  </si>
  <si>
    <t>2000</t>
  </si>
  <si>
    <t>240</t>
  </si>
  <si>
    <t>2240</t>
  </si>
  <si>
    <t>MP04CY2594</t>
  </si>
  <si>
    <t>Nagendra</t>
  </si>
  <si>
    <t>+916260488367</t>
  </si>
  <si>
    <t>33</t>
  </si>
  <si>
    <t>DR/BHL/22-23/16000391</t>
  </si>
  <si>
    <t>CBHL23/016000195</t>
  </si>
  <si>
    <t>HEWLETT PACKARD INDIA SALES PVT LTD</t>
  </si>
  <si>
    <t>Debashish  Dutta</t>
  </si>
  <si>
    <t>2705.08</t>
  </si>
  <si>
    <t>331.81</t>
  </si>
  <si>
    <t>3096.89</t>
  </si>
  <si>
    <t>MP04TB1526</t>
  </si>
  <si>
    <t>Anees</t>
  </si>
  <si>
    <t>+917869005217</t>
  </si>
  <si>
    <t>34</t>
  </si>
  <si>
    <t>DR/BHL/22-23/16000400</t>
  </si>
  <si>
    <t>CBHL23/016000186</t>
  </si>
  <si>
    <t>Marsh India Insurance brokers pvt ltd</t>
  </si>
  <si>
    <t>Ashirwad  Padhee</t>
  </si>
  <si>
    <t>11825</t>
  </si>
  <si>
    <t>310</t>
  </si>
  <si>
    <t>1456.2</t>
  </si>
  <si>
    <t>13591.2</t>
  </si>
  <si>
    <t>MP09TA8058</t>
  </si>
  <si>
    <t>Yashwant Chouhan</t>
  </si>
  <si>
    <t>+919340604052</t>
  </si>
  <si>
    <t>35</t>
  </si>
  <si>
    <t>DR/BHL/22-23/16000408</t>
  </si>
  <si>
    <t>CBHL23/016000190</t>
  </si>
  <si>
    <t>SPANDANA SPHOORTY FINANCIAL LIMITED</t>
  </si>
  <si>
    <t>Amit Ranjan Biswal</t>
  </si>
  <si>
    <t>2500</t>
  </si>
  <si>
    <t>307.2</t>
  </si>
  <si>
    <t>2867.2</t>
  </si>
  <si>
    <t>36</t>
  </si>
  <si>
    <t>DR/BHL/22-23/16000405</t>
  </si>
  <si>
    <t>CBHL23/016000194</t>
  </si>
  <si>
    <t>ICICI BANK LIMITED</t>
  </si>
  <si>
    <t>Mr PRABHAKAR CHOUDHARY</t>
  </si>
  <si>
    <t>G/G : 12/120</t>
  </si>
  <si>
    <t>7510</t>
  </si>
  <si>
    <t>901.2</t>
  </si>
  <si>
    <t>8411.2</t>
  </si>
  <si>
    <t>Mp04TB2799</t>
  </si>
  <si>
    <t>Shakil</t>
  </si>
  <si>
    <t>+916268580833</t>
  </si>
  <si>
    <t>37</t>
  </si>
  <si>
    <t>DR/BHL/22-23/16000406</t>
  </si>
  <si>
    <t>CBHL23/016000193</t>
  </si>
  <si>
    <t>27240</t>
  </si>
  <si>
    <t>504</t>
  </si>
  <si>
    <t>3329.28</t>
  </si>
  <si>
    <t>31073.28</t>
  </si>
  <si>
    <t>38</t>
  </si>
  <si>
    <t>DR/BHL/22-23/16000434</t>
  </si>
  <si>
    <t>CIMP23/026000123</t>
  </si>
  <si>
    <t>2109.86</t>
  </si>
  <si>
    <t>260.38</t>
  </si>
  <si>
    <t>2430.24</t>
  </si>
  <si>
    <t>MP07CJ8901</t>
  </si>
  <si>
    <t>Sarwar</t>
  </si>
  <si>
    <t>+917974667512</t>
  </si>
  <si>
    <t>kt2223-000912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</si>
</sst>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5F6F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2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20" fillId="35" borderId="10" xfId="48" applyFont="1" applyFill="1" applyBorder="1" applyAlignment="1">
      <alignment horizontal="left"/>
    </xf>
    <xf numFmtId="0" fontId="20" fillId="34" borderId="10" xfId="44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rvesh.shah/AppData/Local/Microsoft/Windows/INetCache/Content.Outlook/DIT577SV/orix%20Summary%20Oc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ties-03-11-2022-1419"/>
    </sheetNames>
    <sheetDataSet>
      <sheetData sheetId="0">
        <row r="4">
          <cell r="C4">
            <v>16000373</v>
          </cell>
          <cell r="D4" t="str">
            <v>Premium Van (Crysta)</v>
          </cell>
          <cell r="E4" t="str">
            <v>MP04CU7634</v>
          </cell>
          <cell r="F4">
            <v>1626</v>
          </cell>
          <cell r="G4">
            <v>0</v>
          </cell>
        </row>
        <row r="5">
          <cell r="C5">
            <v>16000374</v>
          </cell>
          <cell r="D5" t="str">
            <v>Premium Van (Crysta)</v>
          </cell>
          <cell r="E5" t="str">
            <v>MP04CT0504</v>
          </cell>
          <cell r="F5">
            <v>1662</v>
          </cell>
          <cell r="G5">
            <v>60</v>
          </cell>
        </row>
        <row r="6">
          <cell r="D6" t="str">
            <v>Premium Van (Crysta)</v>
          </cell>
          <cell r="E6" t="str">
            <v>MP04CT0504</v>
          </cell>
          <cell r="F6">
            <v>5124</v>
          </cell>
          <cell r="G6">
            <v>0</v>
          </cell>
        </row>
        <row r="7">
          <cell r="C7">
            <v>16000378</v>
          </cell>
          <cell r="D7" t="str">
            <v>Premium Van (Crysta)</v>
          </cell>
          <cell r="E7" t="str">
            <v>MP04CT0504</v>
          </cell>
          <cell r="F7">
            <v>1662</v>
          </cell>
          <cell r="G7">
            <v>60</v>
          </cell>
        </row>
        <row r="8">
          <cell r="C8">
            <v>16000381</v>
          </cell>
          <cell r="D8" t="str">
            <v>Premium Van (Crysta)</v>
          </cell>
          <cell r="E8" t="str">
            <v>MP04CT0504</v>
          </cell>
          <cell r="F8">
            <v>1626</v>
          </cell>
          <cell r="G8">
            <v>0</v>
          </cell>
        </row>
        <row r="9">
          <cell r="C9">
            <v>16000383</v>
          </cell>
          <cell r="D9" t="str">
            <v>Sedan Cars (Dzire/Etios)</v>
          </cell>
          <cell r="E9" t="str">
            <v>MP04CH0630</v>
          </cell>
          <cell r="F9">
            <v>2667</v>
          </cell>
          <cell r="G9">
            <v>20</v>
          </cell>
        </row>
        <row r="10">
          <cell r="C10">
            <v>16000382</v>
          </cell>
          <cell r="D10" t="str">
            <v>Premium Van (Crysta)</v>
          </cell>
          <cell r="E10" t="str">
            <v>MP04BC4530</v>
          </cell>
          <cell r="F10">
            <v>13174</v>
          </cell>
          <cell r="G10">
            <v>409</v>
          </cell>
        </row>
        <row r="11">
          <cell r="C11">
            <v>16000385</v>
          </cell>
          <cell r="D11" t="str">
            <v>Sedan Cars (Dzire/Etios)</v>
          </cell>
          <cell r="E11" t="str">
            <v>MP04TB1525</v>
          </cell>
          <cell r="F11">
            <v>3285.5</v>
          </cell>
          <cell r="G11">
            <v>0</v>
          </cell>
        </row>
        <row r="12">
          <cell r="C12">
            <v>16000388</v>
          </cell>
          <cell r="D12" t="str">
            <v>Sedan Cars (Dzire/Etios)</v>
          </cell>
          <cell r="E12" t="str">
            <v>MP04CY2594</v>
          </cell>
          <cell r="F12">
            <v>1600</v>
          </cell>
          <cell r="G12">
            <v>0</v>
          </cell>
        </row>
        <row r="13">
          <cell r="C13">
            <v>16000391</v>
          </cell>
          <cell r="D13" t="str">
            <v>Sedan Cars (Dzire/Etios)</v>
          </cell>
          <cell r="E13" t="str">
            <v>MP04TB1526</v>
          </cell>
          <cell r="F13">
            <v>1912</v>
          </cell>
          <cell r="G13">
            <v>60</v>
          </cell>
        </row>
        <row r="14">
          <cell r="C14">
            <v>16000400</v>
          </cell>
          <cell r="D14" t="str">
            <v>Sedan Cars (Dzire/Etios)</v>
          </cell>
          <cell r="E14" t="str">
            <v>MP09TA8058</v>
          </cell>
          <cell r="F14">
            <v>6165</v>
          </cell>
          <cell r="G14">
            <v>310</v>
          </cell>
        </row>
        <row r="15">
          <cell r="C15">
            <v>16000408</v>
          </cell>
          <cell r="D15" t="str">
            <v>Sedan Cars (Dzire/Etios)</v>
          </cell>
          <cell r="E15" t="str">
            <v>MP04TB1526</v>
          </cell>
          <cell r="F15">
            <v>1042</v>
          </cell>
          <cell r="G15">
            <v>60</v>
          </cell>
        </row>
        <row r="16">
          <cell r="C16">
            <v>16000405</v>
          </cell>
          <cell r="D16" t="str">
            <v>Premium Van (Crysta)</v>
          </cell>
          <cell r="E16" t="str">
            <v>Mp04TB2799</v>
          </cell>
          <cell r="F16">
            <v>4820</v>
          </cell>
          <cell r="G16">
            <v>0</v>
          </cell>
        </row>
        <row r="17">
          <cell r="C17">
            <v>16000406</v>
          </cell>
          <cell r="D17" t="str">
            <v>Premium Van (Crysta)</v>
          </cell>
          <cell r="E17" t="str">
            <v>Mp04TB2799</v>
          </cell>
          <cell r="F17">
            <v>13065</v>
          </cell>
          <cell r="G17">
            <v>504</v>
          </cell>
        </row>
        <row r="18">
          <cell r="C18">
            <v>16000434</v>
          </cell>
          <cell r="D18" t="str">
            <v>Premium Van (Crysta)</v>
          </cell>
          <cell r="E18" t="str">
            <v>MP07CJ8901</v>
          </cell>
          <cell r="F18">
            <v>3000</v>
          </cell>
          <cell r="G18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topLeftCell="R1" workbookViewId="0">
      <selection activeCell="X8" sqref="X8"/>
    </sheetView>
  </sheetViews>
  <sheetFormatPr defaultRowHeight="15" x14ac:dyDescent="0.25"/>
  <cols>
    <col min="1" max="1" width="9.5703125" bestFit="1" customWidth="1"/>
    <col min="2" max="2" width="28.5703125" bestFit="1" customWidth="1"/>
    <col min="3" max="3" width="28.5703125" hidden="1" customWidth="1"/>
    <col min="4" max="5" width="34.28515625" hidden="1" customWidth="1"/>
    <col min="6" max="6" width="28.5703125" bestFit="1" customWidth="1"/>
    <col min="7" max="7" width="24.7109375" hidden="1" customWidth="1"/>
    <col min="8" max="10" width="19" hidden="1" customWidth="1"/>
    <col min="11" max="11" width="9.28515625" bestFit="1" customWidth="1"/>
    <col min="12" max="12" width="12.42578125" bestFit="1" customWidth="1"/>
    <col min="13" max="13" width="17.28515625" bestFit="1" customWidth="1"/>
    <col min="14" max="14" width="14.5703125" bestFit="1" customWidth="1"/>
    <col min="15" max="15" width="14.5703125" customWidth="1"/>
    <col min="16" max="21" width="24.7109375" bestFit="1" customWidth="1"/>
    <col min="22" max="22" width="19" bestFit="1" customWidth="1"/>
    <col min="23" max="24" width="22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5" t="s">
        <v>40</v>
      </c>
      <c r="B2" s="9" t="s">
        <v>41</v>
      </c>
      <c r="C2" s="6" t="s">
        <v>42</v>
      </c>
      <c r="D2" s="6" t="s">
        <v>33</v>
      </c>
      <c r="E2" s="6" t="s">
        <v>23</v>
      </c>
      <c r="F2" s="6" t="s">
        <v>34</v>
      </c>
      <c r="G2" s="6" t="s">
        <v>32</v>
      </c>
      <c r="H2" s="7" t="s">
        <v>35</v>
      </c>
      <c r="I2" s="7" t="s">
        <v>26</v>
      </c>
      <c r="J2" s="7" t="s">
        <v>36</v>
      </c>
      <c r="K2" s="7" t="s">
        <v>37</v>
      </c>
      <c r="L2" s="6" t="s">
        <v>43</v>
      </c>
      <c r="M2" s="6" t="s">
        <v>44</v>
      </c>
      <c r="N2" s="6" t="s">
        <v>45</v>
      </c>
      <c r="O2" s="11">
        <v>16000373</v>
      </c>
      <c r="P2" s="4">
        <f>VLOOKUP(O2,'[1]Duties-03-11-2022-1419'!$C$4:$F$18,4,0)</f>
        <v>1626</v>
      </c>
      <c r="Q2" s="4">
        <f>VLOOKUP(O2,'[1]Duties-03-11-2022-1419'!$C$4:$G$18,5,0)</f>
        <v>0</v>
      </c>
      <c r="R2" s="7" t="s">
        <v>26</v>
      </c>
      <c r="S2" s="7" t="s">
        <v>26</v>
      </c>
      <c r="T2" s="7" t="s">
        <v>26</v>
      </c>
      <c r="U2" s="7" t="s">
        <v>26</v>
      </c>
      <c r="V2" s="7">
        <f>P2+Q2</f>
        <v>1626</v>
      </c>
      <c r="W2" s="6" t="s">
        <v>163</v>
      </c>
      <c r="X2" s="8">
        <v>44865</v>
      </c>
    </row>
    <row r="3" spans="1:24" x14ac:dyDescent="0.25">
      <c r="A3" s="2" t="s">
        <v>46</v>
      </c>
      <c r="B3" s="10" t="s">
        <v>47</v>
      </c>
      <c r="C3" s="3" t="s">
        <v>42</v>
      </c>
      <c r="D3" s="3" t="s">
        <v>33</v>
      </c>
      <c r="E3" s="3" t="s">
        <v>23</v>
      </c>
      <c r="F3" s="3" t="s">
        <v>48</v>
      </c>
      <c r="G3" s="3" t="s">
        <v>32</v>
      </c>
      <c r="H3" s="4" t="s">
        <v>35</v>
      </c>
      <c r="I3" s="4" t="s">
        <v>25</v>
      </c>
      <c r="J3" s="4" t="s">
        <v>49</v>
      </c>
      <c r="K3" s="4" t="s">
        <v>50</v>
      </c>
      <c r="L3" s="3" t="s">
        <v>29</v>
      </c>
      <c r="M3" s="3" t="s">
        <v>30</v>
      </c>
      <c r="N3" s="3" t="s">
        <v>31</v>
      </c>
      <c r="O3" s="11">
        <v>16000374</v>
      </c>
      <c r="P3" s="4">
        <f>VLOOKUP(O3,'[1]Duties-03-11-2022-1419'!$C$4:$F$18,4,0)</f>
        <v>1662</v>
      </c>
      <c r="Q3" s="4">
        <f>VLOOKUP(O3,'[1]Duties-03-11-2022-1419'!$C$4:$G$18,5,0)</f>
        <v>60</v>
      </c>
      <c r="R3" s="4" t="s">
        <v>26</v>
      </c>
      <c r="S3" s="4" t="s">
        <v>26</v>
      </c>
      <c r="T3" s="4" t="s">
        <v>26</v>
      </c>
      <c r="U3" s="4" t="s">
        <v>26</v>
      </c>
      <c r="V3" s="7">
        <f t="shared" ref="V3:V16" si="0">P3+Q3</f>
        <v>1722</v>
      </c>
      <c r="W3" s="6" t="s">
        <v>163</v>
      </c>
      <c r="X3" s="8">
        <v>44865</v>
      </c>
    </row>
    <row r="4" spans="1:24" x14ac:dyDescent="0.25">
      <c r="A4" s="5" t="s">
        <v>51</v>
      </c>
      <c r="B4" s="9" t="s">
        <v>52</v>
      </c>
      <c r="C4" s="6" t="s">
        <v>42</v>
      </c>
      <c r="D4" s="6" t="s">
        <v>33</v>
      </c>
      <c r="E4" s="6" t="s">
        <v>23</v>
      </c>
      <c r="F4" s="6" t="s">
        <v>48</v>
      </c>
      <c r="G4" s="6" t="s">
        <v>32</v>
      </c>
      <c r="H4" s="7" t="s">
        <v>53</v>
      </c>
      <c r="I4" s="7" t="s">
        <v>26</v>
      </c>
      <c r="J4" s="7" t="s">
        <v>54</v>
      </c>
      <c r="K4" s="7" t="s">
        <v>55</v>
      </c>
      <c r="L4" s="6" t="s">
        <v>29</v>
      </c>
      <c r="M4" s="6" t="s">
        <v>56</v>
      </c>
      <c r="N4" s="6" t="s">
        <v>31</v>
      </c>
      <c r="O4" s="11">
        <v>16000393</v>
      </c>
      <c r="P4" s="4">
        <v>4124</v>
      </c>
      <c r="Q4" s="4">
        <v>0</v>
      </c>
      <c r="R4" s="7" t="s">
        <v>26</v>
      </c>
      <c r="S4" s="7" t="s">
        <v>26</v>
      </c>
      <c r="T4" s="7" t="s">
        <v>26</v>
      </c>
      <c r="U4" s="7" t="s">
        <v>26</v>
      </c>
      <c r="V4" s="7">
        <f t="shared" si="0"/>
        <v>4124</v>
      </c>
      <c r="W4" s="6" t="s">
        <v>163</v>
      </c>
      <c r="X4" s="8">
        <v>44865</v>
      </c>
    </row>
    <row r="5" spans="1:24" x14ac:dyDescent="0.25">
      <c r="A5" s="2" t="s">
        <v>57</v>
      </c>
      <c r="B5" s="10" t="s">
        <v>58</v>
      </c>
      <c r="C5" s="3" t="s">
        <v>42</v>
      </c>
      <c r="D5" s="3" t="s">
        <v>33</v>
      </c>
      <c r="E5" s="3" t="s">
        <v>23</v>
      </c>
      <c r="F5" s="3" t="s">
        <v>59</v>
      </c>
      <c r="G5" s="3" t="s">
        <v>32</v>
      </c>
      <c r="H5" s="4" t="s">
        <v>35</v>
      </c>
      <c r="I5" s="4" t="s">
        <v>25</v>
      </c>
      <c r="J5" s="4" t="s">
        <v>49</v>
      </c>
      <c r="K5" s="4" t="s">
        <v>50</v>
      </c>
      <c r="L5" s="3" t="s">
        <v>29</v>
      </c>
      <c r="M5" s="3" t="s">
        <v>30</v>
      </c>
      <c r="N5" s="3" t="s">
        <v>31</v>
      </c>
      <c r="O5" s="11">
        <v>16000378</v>
      </c>
      <c r="P5" s="4">
        <f>VLOOKUP(O5,'[1]Duties-03-11-2022-1419'!$C$4:$F$18,4,0)</f>
        <v>1662</v>
      </c>
      <c r="Q5" s="4">
        <f>VLOOKUP(O5,'[1]Duties-03-11-2022-1419'!$C$4:$G$18,5,0)</f>
        <v>60</v>
      </c>
      <c r="R5" s="4" t="s">
        <v>26</v>
      </c>
      <c r="S5" s="4" t="s">
        <v>26</v>
      </c>
      <c r="T5" s="4" t="s">
        <v>26</v>
      </c>
      <c r="U5" s="4" t="s">
        <v>26</v>
      </c>
      <c r="V5" s="7">
        <f t="shared" si="0"/>
        <v>1722</v>
      </c>
      <c r="W5" s="6" t="s">
        <v>163</v>
      </c>
      <c r="X5" s="8">
        <v>44865</v>
      </c>
    </row>
    <row r="6" spans="1:24" x14ac:dyDescent="0.25">
      <c r="A6" s="5" t="s">
        <v>60</v>
      </c>
      <c r="B6" s="9" t="s">
        <v>61</v>
      </c>
      <c r="C6" s="6" t="s">
        <v>42</v>
      </c>
      <c r="D6" s="6" t="s">
        <v>33</v>
      </c>
      <c r="E6" s="6" t="s">
        <v>23</v>
      </c>
      <c r="F6" s="6" t="s">
        <v>59</v>
      </c>
      <c r="G6" s="6" t="s">
        <v>32</v>
      </c>
      <c r="H6" s="7" t="s">
        <v>35</v>
      </c>
      <c r="I6" s="7" t="s">
        <v>26</v>
      </c>
      <c r="J6" s="7" t="s">
        <v>36</v>
      </c>
      <c r="K6" s="7" t="s">
        <v>37</v>
      </c>
      <c r="L6" s="6" t="s">
        <v>29</v>
      </c>
      <c r="M6" s="6" t="s">
        <v>30</v>
      </c>
      <c r="N6" s="6" t="s">
        <v>31</v>
      </c>
      <c r="O6" s="11">
        <v>16000381</v>
      </c>
      <c r="P6" s="4">
        <f>VLOOKUP(O6,'[1]Duties-03-11-2022-1419'!$C$4:$F$18,4,0)</f>
        <v>1626</v>
      </c>
      <c r="Q6" s="4">
        <f>VLOOKUP(O6,'[1]Duties-03-11-2022-1419'!$C$4:$G$18,5,0)</f>
        <v>0</v>
      </c>
      <c r="R6" s="7" t="s">
        <v>26</v>
      </c>
      <c r="S6" s="7" t="s">
        <v>26</v>
      </c>
      <c r="T6" s="7" t="s">
        <v>26</v>
      </c>
      <c r="U6" s="7" t="s">
        <v>26</v>
      </c>
      <c r="V6" s="7">
        <f t="shared" si="0"/>
        <v>1626</v>
      </c>
      <c r="W6" s="6" t="s">
        <v>163</v>
      </c>
      <c r="X6" s="8">
        <v>44865</v>
      </c>
    </row>
    <row r="7" spans="1:24" x14ac:dyDescent="0.25">
      <c r="A7" s="2" t="s">
        <v>62</v>
      </c>
      <c r="B7" s="10" t="s">
        <v>63</v>
      </c>
      <c r="C7" s="3" t="s">
        <v>64</v>
      </c>
      <c r="D7" s="3" t="s">
        <v>65</v>
      </c>
      <c r="E7" s="3" t="s">
        <v>23</v>
      </c>
      <c r="F7" s="3" t="s">
        <v>66</v>
      </c>
      <c r="G7" s="3" t="s">
        <v>28</v>
      </c>
      <c r="H7" s="4" t="s">
        <v>67</v>
      </c>
      <c r="I7" s="4" t="s">
        <v>68</v>
      </c>
      <c r="J7" s="4" t="s">
        <v>69</v>
      </c>
      <c r="K7" s="4" t="s">
        <v>70</v>
      </c>
      <c r="L7" s="3" t="s">
        <v>71</v>
      </c>
      <c r="M7" s="3" t="s">
        <v>72</v>
      </c>
      <c r="N7" s="3" t="s">
        <v>73</v>
      </c>
      <c r="O7" s="11">
        <v>16000382</v>
      </c>
      <c r="P7" s="4">
        <f>VLOOKUP(O7,'[1]Duties-03-11-2022-1419'!$C$4:$F$18,4,0)</f>
        <v>13174</v>
      </c>
      <c r="Q7" s="4">
        <f>VLOOKUP(O7,'[1]Duties-03-11-2022-1419'!$C$4:$G$18,5,0)</f>
        <v>409</v>
      </c>
      <c r="R7" s="4" t="s">
        <v>26</v>
      </c>
      <c r="S7" s="4" t="s">
        <v>26</v>
      </c>
      <c r="T7" s="4" t="s">
        <v>26</v>
      </c>
      <c r="U7" s="4" t="s">
        <v>26</v>
      </c>
      <c r="V7" s="7">
        <f t="shared" si="0"/>
        <v>13583</v>
      </c>
      <c r="W7" s="6" t="s">
        <v>163</v>
      </c>
      <c r="X7" s="8">
        <v>44865</v>
      </c>
    </row>
    <row r="8" spans="1:24" x14ac:dyDescent="0.25">
      <c r="A8" s="5" t="s">
        <v>74</v>
      </c>
      <c r="B8" s="9" t="s">
        <v>75</v>
      </c>
      <c r="C8" s="6" t="s">
        <v>76</v>
      </c>
      <c r="D8" s="6" t="s">
        <v>77</v>
      </c>
      <c r="E8" s="6" t="s">
        <v>23</v>
      </c>
      <c r="F8" s="6" t="s">
        <v>78</v>
      </c>
      <c r="G8" s="6" t="s">
        <v>24</v>
      </c>
      <c r="H8" s="7" t="s">
        <v>79</v>
      </c>
      <c r="I8" s="7" t="s">
        <v>38</v>
      </c>
      <c r="J8" s="7" t="s">
        <v>80</v>
      </c>
      <c r="K8" s="7" t="s">
        <v>81</v>
      </c>
      <c r="L8" s="6" t="s">
        <v>82</v>
      </c>
      <c r="M8" s="6" t="s">
        <v>83</v>
      </c>
      <c r="N8" s="6" t="s">
        <v>84</v>
      </c>
      <c r="O8" s="11">
        <v>16000383</v>
      </c>
      <c r="P8" s="4">
        <f>VLOOKUP(O8,'[1]Duties-03-11-2022-1419'!$C$4:$F$18,4,0)</f>
        <v>2667</v>
      </c>
      <c r="Q8" s="4">
        <f>VLOOKUP(O8,'[1]Duties-03-11-2022-1419'!$C$4:$G$18,5,0)</f>
        <v>20</v>
      </c>
      <c r="R8" s="7" t="s">
        <v>26</v>
      </c>
      <c r="S8" s="7" t="s">
        <v>26</v>
      </c>
      <c r="T8" s="7" t="s">
        <v>26</v>
      </c>
      <c r="U8" s="7" t="s">
        <v>26</v>
      </c>
      <c r="V8" s="7">
        <f t="shared" si="0"/>
        <v>2687</v>
      </c>
      <c r="W8" s="6" t="s">
        <v>163</v>
      </c>
      <c r="X8" s="8">
        <v>44865</v>
      </c>
    </row>
    <row r="9" spans="1:24" x14ac:dyDescent="0.25">
      <c r="A9" s="2" t="s">
        <v>85</v>
      </c>
      <c r="B9" s="10" t="s">
        <v>86</v>
      </c>
      <c r="C9" s="3" t="s">
        <v>87</v>
      </c>
      <c r="D9" s="3" t="s">
        <v>88</v>
      </c>
      <c r="E9" s="3" t="s">
        <v>23</v>
      </c>
      <c r="F9" s="3" t="s">
        <v>89</v>
      </c>
      <c r="G9" s="3" t="s">
        <v>24</v>
      </c>
      <c r="H9" s="4" t="s">
        <v>90</v>
      </c>
      <c r="I9" s="4" t="s">
        <v>26</v>
      </c>
      <c r="J9" s="4" t="s">
        <v>91</v>
      </c>
      <c r="K9" s="4" t="s">
        <v>92</v>
      </c>
      <c r="L9" s="3" t="s">
        <v>93</v>
      </c>
      <c r="M9" s="3" t="s">
        <v>94</v>
      </c>
      <c r="N9" s="3" t="s">
        <v>95</v>
      </c>
      <c r="O9" s="11">
        <v>16000385</v>
      </c>
      <c r="P9" s="4">
        <v>4285</v>
      </c>
      <c r="Q9" s="4">
        <f>VLOOKUP(O9,'[1]Duties-03-11-2022-1419'!$C$4:$G$18,5,0)</f>
        <v>0</v>
      </c>
      <c r="R9" s="4" t="s">
        <v>26</v>
      </c>
      <c r="S9" s="4" t="s">
        <v>26</v>
      </c>
      <c r="T9" s="4" t="s">
        <v>26</v>
      </c>
      <c r="U9" s="4" t="s">
        <v>26</v>
      </c>
      <c r="V9" s="7">
        <f t="shared" si="0"/>
        <v>4285</v>
      </c>
      <c r="W9" s="6" t="s">
        <v>163</v>
      </c>
      <c r="X9" s="8">
        <v>44865</v>
      </c>
    </row>
    <row r="10" spans="1:24" x14ac:dyDescent="0.25">
      <c r="A10" s="5" t="s">
        <v>96</v>
      </c>
      <c r="B10" s="9" t="s">
        <v>97</v>
      </c>
      <c r="C10" s="6" t="s">
        <v>76</v>
      </c>
      <c r="D10" s="6" t="s">
        <v>77</v>
      </c>
      <c r="E10" s="6" t="s">
        <v>23</v>
      </c>
      <c r="F10" s="6" t="s">
        <v>78</v>
      </c>
      <c r="G10" s="6" t="s">
        <v>24</v>
      </c>
      <c r="H10" s="7" t="s">
        <v>98</v>
      </c>
      <c r="I10" s="7" t="s">
        <v>26</v>
      </c>
      <c r="J10" s="7" t="s">
        <v>99</v>
      </c>
      <c r="K10" s="7" t="s">
        <v>100</v>
      </c>
      <c r="L10" s="6" t="s">
        <v>101</v>
      </c>
      <c r="M10" s="6" t="s">
        <v>102</v>
      </c>
      <c r="N10" s="6" t="s">
        <v>103</v>
      </c>
      <c r="O10" s="11">
        <v>16000388</v>
      </c>
      <c r="P10" s="4">
        <f>VLOOKUP(O10,'[1]Duties-03-11-2022-1419'!$C$4:$F$18,4,0)</f>
        <v>1600</v>
      </c>
      <c r="Q10" s="4">
        <f>VLOOKUP(O10,'[1]Duties-03-11-2022-1419'!$C$4:$G$18,5,0)</f>
        <v>0</v>
      </c>
      <c r="R10" s="7" t="s">
        <v>26</v>
      </c>
      <c r="S10" s="7" t="s">
        <v>26</v>
      </c>
      <c r="T10" s="7" t="s">
        <v>26</v>
      </c>
      <c r="U10" s="7" t="s">
        <v>26</v>
      </c>
      <c r="V10" s="7">
        <f t="shared" si="0"/>
        <v>1600</v>
      </c>
      <c r="W10" s="6" t="s">
        <v>163</v>
      </c>
      <c r="X10" s="8">
        <v>44865</v>
      </c>
    </row>
    <row r="11" spans="1:24" x14ac:dyDescent="0.25">
      <c r="A11" s="2" t="s">
        <v>104</v>
      </c>
      <c r="B11" s="10" t="s">
        <v>105</v>
      </c>
      <c r="C11" s="3" t="s">
        <v>106</v>
      </c>
      <c r="D11" s="3" t="s">
        <v>107</v>
      </c>
      <c r="E11" s="3" t="s">
        <v>23</v>
      </c>
      <c r="F11" s="3" t="s">
        <v>108</v>
      </c>
      <c r="G11" s="3" t="s">
        <v>24</v>
      </c>
      <c r="H11" s="4" t="s">
        <v>109</v>
      </c>
      <c r="I11" s="4" t="s">
        <v>25</v>
      </c>
      <c r="J11" s="4" t="s">
        <v>110</v>
      </c>
      <c r="K11" s="4" t="s">
        <v>111</v>
      </c>
      <c r="L11" s="3" t="s">
        <v>112</v>
      </c>
      <c r="M11" s="3" t="s">
        <v>113</v>
      </c>
      <c r="N11" s="3" t="s">
        <v>114</v>
      </c>
      <c r="O11" s="11">
        <v>16000391</v>
      </c>
      <c r="P11" s="4">
        <f>VLOOKUP(O11,'[1]Duties-03-11-2022-1419'!$C$4:$F$18,4,0)</f>
        <v>1912</v>
      </c>
      <c r="Q11" s="4">
        <f>VLOOKUP(O11,'[1]Duties-03-11-2022-1419'!$C$4:$G$18,5,0)</f>
        <v>60</v>
      </c>
      <c r="R11" s="4" t="s">
        <v>26</v>
      </c>
      <c r="S11" s="4" t="s">
        <v>26</v>
      </c>
      <c r="T11" s="4" t="s">
        <v>26</v>
      </c>
      <c r="U11" s="4" t="s">
        <v>26</v>
      </c>
      <c r="V11" s="7">
        <f t="shared" si="0"/>
        <v>1972</v>
      </c>
      <c r="W11" s="6" t="s">
        <v>163</v>
      </c>
      <c r="X11" s="8">
        <v>44865</v>
      </c>
    </row>
    <row r="12" spans="1:24" x14ac:dyDescent="0.25">
      <c r="A12" s="5" t="s">
        <v>115</v>
      </c>
      <c r="B12" s="9" t="s">
        <v>116</v>
      </c>
      <c r="C12" s="6" t="s">
        <v>117</v>
      </c>
      <c r="D12" s="6" t="s">
        <v>118</v>
      </c>
      <c r="E12" s="6" t="s">
        <v>23</v>
      </c>
      <c r="F12" s="6" t="s">
        <v>119</v>
      </c>
      <c r="G12" s="6" t="s">
        <v>28</v>
      </c>
      <c r="H12" s="7" t="s">
        <v>120</v>
      </c>
      <c r="I12" s="7" t="s">
        <v>121</v>
      </c>
      <c r="J12" s="7" t="s">
        <v>122</v>
      </c>
      <c r="K12" s="7" t="s">
        <v>123</v>
      </c>
      <c r="L12" s="6" t="s">
        <v>124</v>
      </c>
      <c r="M12" s="6" t="s">
        <v>125</v>
      </c>
      <c r="N12" s="6" t="s">
        <v>126</v>
      </c>
      <c r="O12" s="11">
        <v>16000400</v>
      </c>
      <c r="P12" s="4">
        <f>VLOOKUP(O12,'[1]Duties-03-11-2022-1419'!$C$4:$F$18,4,0)</f>
        <v>6165</v>
      </c>
      <c r="Q12" s="4">
        <f>VLOOKUP(O12,'[1]Duties-03-11-2022-1419'!$C$4:$G$18,5,0)</f>
        <v>310</v>
      </c>
      <c r="R12" s="7" t="s">
        <v>26</v>
      </c>
      <c r="S12" s="7" t="s">
        <v>26</v>
      </c>
      <c r="T12" s="7" t="s">
        <v>26</v>
      </c>
      <c r="U12" s="7" t="s">
        <v>26</v>
      </c>
      <c r="V12" s="7">
        <f t="shared" si="0"/>
        <v>6475</v>
      </c>
      <c r="W12" s="6" t="s">
        <v>163</v>
      </c>
      <c r="X12" s="8">
        <v>44865</v>
      </c>
    </row>
    <row r="13" spans="1:24" x14ac:dyDescent="0.25">
      <c r="A13" s="2" t="s">
        <v>127</v>
      </c>
      <c r="B13" s="10" t="s">
        <v>128</v>
      </c>
      <c r="C13" s="3" t="s">
        <v>129</v>
      </c>
      <c r="D13" s="3" t="s">
        <v>130</v>
      </c>
      <c r="E13" s="3" t="s">
        <v>23</v>
      </c>
      <c r="F13" s="3" t="s">
        <v>131</v>
      </c>
      <c r="G13" s="3" t="s">
        <v>24</v>
      </c>
      <c r="H13" s="4" t="s">
        <v>132</v>
      </c>
      <c r="I13" s="4" t="s">
        <v>25</v>
      </c>
      <c r="J13" s="4" t="s">
        <v>133</v>
      </c>
      <c r="K13" s="4" t="s">
        <v>134</v>
      </c>
      <c r="L13" s="3" t="s">
        <v>112</v>
      </c>
      <c r="M13" s="3" t="s">
        <v>113</v>
      </c>
      <c r="N13" s="3" t="s">
        <v>114</v>
      </c>
      <c r="O13" s="11">
        <v>16000408</v>
      </c>
      <c r="P13" s="4">
        <f>VLOOKUP(O13,'[1]Duties-03-11-2022-1419'!$C$4:$F$18,4,0)</f>
        <v>1042</v>
      </c>
      <c r="Q13" s="4">
        <f>VLOOKUP(O13,'[1]Duties-03-11-2022-1419'!$C$4:$G$18,5,0)</f>
        <v>60</v>
      </c>
      <c r="R13" s="4" t="s">
        <v>26</v>
      </c>
      <c r="S13" s="4" t="s">
        <v>26</v>
      </c>
      <c r="T13" s="4" t="s">
        <v>26</v>
      </c>
      <c r="U13" s="4" t="s">
        <v>26</v>
      </c>
      <c r="V13" s="7">
        <f t="shared" si="0"/>
        <v>1102</v>
      </c>
      <c r="W13" s="6" t="s">
        <v>163</v>
      </c>
      <c r="X13" s="8">
        <v>44865</v>
      </c>
    </row>
    <row r="14" spans="1:24" x14ac:dyDescent="0.25">
      <c r="A14" s="5" t="s">
        <v>135</v>
      </c>
      <c r="B14" s="9" t="s">
        <v>136</v>
      </c>
      <c r="C14" s="6" t="s">
        <v>137</v>
      </c>
      <c r="D14" s="6" t="s">
        <v>138</v>
      </c>
      <c r="E14" s="6" t="s">
        <v>23</v>
      </c>
      <c r="F14" s="6" t="s">
        <v>139</v>
      </c>
      <c r="G14" s="6" t="s">
        <v>140</v>
      </c>
      <c r="H14" s="7" t="s">
        <v>141</v>
      </c>
      <c r="I14" s="7" t="s">
        <v>26</v>
      </c>
      <c r="J14" s="7" t="s">
        <v>142</v>
      </c>
      <c r="K14" s="7" t="s">
        <v>143</v>
      </c>
      <c r="L14" s="6" t="s">
        <v>144</v>
      </c>
      <c r="M14" s="6" t="s">
        <v>145</v>
      </c>
      <c r="N14" s="6" t="s">
        <v>146</v>
      </c>
      <c r="O14" s="11">
        <v>16000405</v>
      </c>
      <c r="P14" s="4">
        <f>VLOOKUP(O14,'[1]Duties-03-11-2022-1419'!$C$4:$F$18,4,0)</f>
        <v>4820</v>
      </c>
      <c r="Q14" s="4">
        <f>VLOOKUP(O14,'[1]Duties-03-11-2022-1419'!$C$4:$G$18,5,0)</f>
        <v>0</v>
      </c>
      <c r="R14" s="7" t="s">
        <v>26</v>
      </c>
      <c r="S14" s="7" t="s">
        <v>26</v>
      </c>
      <c r="T14" s="7" t="s">
        <v>26</v>
      </c>
      <c r="U14" s="7" t="s">
        <v>26</v>
      </c>
      <c r="V14" s="7">
        <f t="shared" si="0"/>
        <v>4820</v>
      </c>
      <c r="W14" s="6" t="s">
        <v>163</v>
      </c>
      <c r="X14" s="8">
        <v>44865</v>
      </c>
    </row>
    <row r="15" spans="1:24" x14ac:dyDescent="0.25">
      <c r="A15" s="2" t="s">
        <v>147</v>
      </c>
      <c r="B15" s="10" t="s">
        <v>148</v>
      </c>
      <c r="C15" s="3" t="s">
        <v>149</v>
      </c>
      <c r="D15" s="3" t="s">
        <v>138</v>
      </c>
      <c r="E15" s="3" t="s">
        <v>23</v>
      </c>
      <c r="F15" s="3" t="s">
        <v>139</v>
      </c>
      <c r="G15" s="3" t="s">
        <v>28</v>
      </c>
      <c r="H15" s="4" t="s">
        <v>150</v>
      </c>
      <c r="I15" s="4" t="s">
        <v>151</v>
      </c>
      <c r="J15" s="4" t="s">
        <v>152</v>
      </c>
      <c r="K15" s="4" t="s">
        <v>153</v>
      </c>
      <c r="L15" s="3" t="s">
        <v>144</v>
      </c>
      <c r="M15" s="3" t="s">
        <v>145</v>
      </c>
      <c r="N15" s="3" t="s">
        <v>146</v>
      </c>
      <c r="O15" s="11">
        <v>16000406</v>
      </c>
      <c r="P15" s="4">
        <f>VLOOKUP(O15,'[1]Duties-03-11-2022-1419'!$C$4:$F$18,4,0)</f>
        <v>13065</v>
      </c>
      <c r="Q15" s="4">
        <f>VLOOKUP(O15,'[1]Duties-03-11-2022-1419'!$C$4:$G$18,5,0)</f>
        <v>504</v>
      </c>
      <c r="R15" s="4" t="s">
        <v>26</v>
      </c>
      <c r="S15" s="4" t="s">
        <v>26</v>
      </c>
      <c r="T15" s="4" t="s">
        <v>26</v>
      </c>
      <c r="U15" s="4" t="s">
        <v>26</v>
      </c>
      <c r="V15" s="7">
        <f t="shared" si="0"/>
        <v>13569</v>
      </c>
      <c r="W15" s="6" t="s">
        <v>163</v>
      </c>
      <c r="X15" s="8">
        <v>44865</v>
      </c>
    </row>
    <row r="16" spans="1:24" x14ac:dyDescent="0.25">
      <c r="A16" s="5" t="s">
        <v>154</v>
      </c>
      <c r="B16" s="9" t="s">
        <v>155</v>
      </c>
      <c r="C16" s="6" t="s">
        <v>156</v>
      </c>
      <c r="D16" s="6" t="s">
        <v>33</v>
      </c>
      <c r="E16" s="6" t="s">
        <v>23</v>
      </c>
      <c r="F16" s="6" t="s">
        <v>39</v>
      </c>
      <c r="G16" s="6" t="s">
        <v>32</v>
      </c>
      <c r="H16" s="7" t="s">
        <v>157</v>
      </c>
      <c r="I16" s="7" t="s">
        <v>25</v>
      </c>
      <c r="J16" s="7" t="s">
        <v>158</v>
      </c>
      <c r="K16" s="7" t="s">
        <v>159</v>
      </c>
      <c r="L16" s="6" t="s">
        <v>160</v>
      </c>
      <c r="M16" s="6" t="s">
        <v>161</v>
      </c>
      <c r="N16" s="6" t="s">
        <v>162</v>
      </c>
      <c r="O16" s="11">
        <v>16000434</v>
      </c>
      <c r="P16" s="4">
        <f>VLOOKUP(O16,'[1]Duties-03-11-2022-1419'!$C$4:$F$18,4,0)</f>
        <v>3000</v>
      </c>
      <c r="Q16" s="4">
        <f>VLOOKUP(O16,'[1]Duties-03-11-2022-1419'!$C$4:$G$18,5,0)</f>
        <v>60</v>
      </c>
      <c r="R16" s="7" t="s">
        <v>26</v>
      </c>
      <c r="S16" s="7" t="s">
        <v>26</v>
      </c>
      <c r="T16" s="7" t="s">
        <v>26</v>
      </c>
      <c r="U16" s="7" t="s">
        <v>26</v>
      </c>
      <c r="V16" s="7">
        <f t="shared" si="0"/>
        <v>3060</v>
      </c>
      <c r="W16" s="6" t="s">
        <v>163</v>
      </c>
      <c r="X16" s="8">
        <v>44865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2022-11-25T12:25:21Z</dcterms:created>
  <dcterms:modified xsi:type="dcterms:W3CDTF">2022-11-28T05:29:58Z</dcterms:modified>
</cp:coreProperties>
</file>