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Jan-24\Shivneri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2" i="1"/>
</calcChain>
</file>

<file path=xl/sharedStrings.xml><?xml version="1.0" encoding="utf-8"?>
<sst xmlns="http://schemas.openxmlformats.org/spreadsheetml/2006/main" count="923" uniqueCount="539">
  <si>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</si>
  <si>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</si>
  <si>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</si>
  <si>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</si>
  <si>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</si>
  <si>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</si>
  <si>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</si>
  <si>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</si>
  <si>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</si>
  <si>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</si>
  <si>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</si>
  <si>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</si>
  <si>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</si>
  <si>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</si>
  <si>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</si>
  <si>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</si>
  <si>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</si>
  <si>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</si>
  <si>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</si>
  <si>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</si>
  <si>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</si>
  <si>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</si>
  <si>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</si>
  <si>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</si>
  <si>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DR/PUN/23-24/56029646</t>
  </si>
  <si>
    <t>CPUN24/056015206</t>
  </si>
  <si>
    <t>WEWORK INDIA MANAGEMENT PVT LTD</t>
  </si>
  <si>
    <t>SHIVNERI CAR RENTALS PVT LTD</t>
  </si>
  <si>
    <t>Malav Gandhi</t>
  </si>
  <si>
    <t>OSTN G/G : 1 Day/300 Kms</t>
  </si>
  <si>
    <t>8970</t>
  </si>
  <si>
    <t>862</t>
  </si>
  <si>
    <t>1179.84</t>
  </si>
  <si>
    <t>11011.84</t>
  </si>
  <si>
    <t>MH12RN5565</t>
  </si>
  <si>
    <t>KEDAR</t>
  </si>
  <si>
    <t>0</t>
  </si>
  <si>
    <t>2</t>
  </si>
  <si>
    <t>DR/PUN/23-24/56029600</t>
  </si>
  <si>
    <t>CIMH24/027001335</t>
  </si>
  <si>
    <t>MCKINSEY &amp; COMPANY INDIA LLP</t>
  </si>
  <si>
    <t>Kumar Raunak</t>
  </si>
  <si>
    <t>P/P : 4/40</t>
  </si>
  <si>
    <t>1470</t>
  </si>
  <si>
    <t>90</t>
  </si>
  <si>
    <t>187.2</t>
  </si>
  <si>
    <t>1747.2</t>
  </si>
  <si>
    <t>MH12KN7629</t>
  </si>
  <si>
    <t>ABHINAV</t>
  </si>
  <si>
    <t>3</t>
  </si>
  <si>
    <t>DR/PUN/23-24/56029644</t>
  </si>
  <si>
    <t>CIMH24/027001330</t>
  </si>
  <si>
    <t>Yash Jain</t>
  </si>
  <si>
    <t>P/P : 12/120</t>
  </si>
  <si>
    <t>3880</t>
  </si>
  <si>
    <t>465.6</t>
  </si>
  <si>
    <t>4345.6</t>
  </si>
  <si>
    <t>MH12RN8436</t>
  </si>
  <si>
    <t>SATISH</t>
  </si>
  <si>
    <t>4</t>
  </si>
  <si>
    <t>DR/PUN/23-24/56029645</t>
  </si>
  <si>
    <t>Pradnyee Kantak</t>
  </si>
  <si>
    <t>3530</t>
  </si>
  <si>
    <t>423.6</t>
  </si>
  <si>
    <t>3953.6</t>
  </si>
  <si>
    <t>MH12KA7663</t>
  </si>
  <si>
    <t>LAXMAN</t>
  </si>
  <si>
    <t>5</t>
  </si>
  <si>
    <t>DR/PUN/23-24/56029654</t>
  </si>
  <si>
    <t>CIMH24/027001453</t>
  </si>
  <si>
    <t>SAP INDIA PRIVATE LIMITED</t>
  </si>
  <si>
    <t>Gaurav Chakraborty</t>
  </si>
  <si>
    <t>P/P : 8/80</t>
  </si>
  <si>
    <t>2476</t>
  </si>
  <si>
    <t>297.12</t>
  </si>
  <si>
    <t>2773.12</t>
  </si>
  <si>
    <t>MH12NB9700</t>
  </si>
  <si>
    <t>RAJESH</t>
  </si>
  <si>
    <t>6</t>
  </si>
  <si>
    <t>DR/PUN/23-24/56029648</t>
  </si>
  <si>
    <t>Udit Aggarwal</t>
  </si>
  <si>
    <t>3430</t>
  </si>
  <si>
    <t>422.4</t>
  </si>
  <si>
    <t>3942.4</t>
  </si>
  <si>
    <t>MH12VW2536</t>
  </si>
  <si>
    <t>MAHESH</t>
  </si>
  <si>
    <t>7</t>
  </si>
  <si>
    <t>DR/PUN/23-24/56029696</t>
  </si>
  <si>
    <t>CPUN24/056015209</t>
  </si>
  <si>
    <t>SEDEMAC MECHATRONICS PRIVATE LIMITED</t>
  </si>
  <si>
    <t>Golla Bharath / Adarsh Kumar</t>
  </si>
  <si>
    <t>11525</t>
  </si>
  <si>
    <t>510</t>
  </si>
  <si>
    <t>1444.2</t>
  </si>
  <si>
    <t>13479.2</t>
  </si>
  <si>
    <t>MH12NB9396</t>
  </si>
  <si>
    <t>TUSHAR</t>
  </si>
  <si>
    <t>8</t>
  </si>
  <si>
    <t>DR/PUN/23-24/56029668</t>
  </si>
  <si>
    <t>CPUN24/056015779</t>
  </si>
  <si>
    <t>TRIMBLE SOLUTIONS INDIA PVT LTD</t>
  </si>
  <si>
    <t>Rahul Subhash Mallikar</t>
  </si>
  <si>
    <t>OSTN G/G : 1 Day/250 Kms</t>
  </si>
  <si>
    <t>8104</t>
  </si>
  <si>
    <t>730</t>
  </si>
  <si>
    <t>1060.08</t>
  </si>
  <si>
    <t>9894.08</t>
  </si>
  <si>
    <t>MH12SF0369</t>
  </si>
  <si>
    <t>SAGAR</t>
  </si>
  <si>
    <t>9</t>
  </si>
  <si>
    <t>DR/PUN/23-24/56029663</t>
  </si>
  <si>
    <t>Shreyanshu Kumar Anubhawi</t>
  </si>
  <si>
    <t>3580</t>
  </si>
  <si>
    <t>429.6</t>
  </si>
  <si>
    <t>4009.6</t>
  </si>
  <si>
    <t>10</t>
  </si>
  <si>
    <t>DR/PUN/23-24/56029714</t>
  </si>
  <si>
    <t>11</t>
  </si>
  <si>
    <t>DR/PUN/23-24/56029452</t>
  </si>
  <si>
    <t>CIMH24/027001374</t>
  </si>
  <si>
    <t>CANON INDIA PVT LTD-GRG</t>
  </si>
  <si>
    <t>Mr Prashant Mohan Shetti</t>
  </si>
  <si>
    <t>G/G : 8/80</t>
  </si>
  <si>
    <t>2400</t>
  </si>
  <si>
    <t>288</t>
  </si>
  <si>
    <t>2688</t>
  </si>
  <si>
    <t>MH14GD3498</t>
  </si>
  <si>
    <t>vaibhav Kare</t>
  </si>
  <si>
    <t>12</t>
  </si>
  <si>
    <t>DR/PUN/23-24/56029765</t>
  </si>
  <si>
    <t>CPUN24/056015210</t>
  </si>
  <si>
    <t>DANIELI INDIA LIMITED</t>
  </si>
  <si>
    <t>N Durgesh</t>
  </si>
  <si>
    <t>2210</t>
  </si>
  <si>
    <t>265.2</t>
  </si>
  <si>
    <t>2475.2</t>
  </si>
  <si>
    <t>MH14HG5160</t>
  </si>
  <si>
    <t>DILIP</t>
  </si>
  <si>
    <t>13</t>
  </si>
  <si>
    <t>DR/PUN/23-24/56029757</t>
  </si>
  <si>
    <t>CPUN24/056015208</t>
  </si>
  <si>
    <t>EMCURE PHARMACEUTICALS LIMITED</t>
  </si>
  <si>
    <t>Mr Satish Solanke</t>
  </si>
  <si>
    <t>SP G/G : MUM-PUN ONE WAY DROP</t>
  </si>
  <si>
    <t>3500</t>
  </si>
  <si>
    <t>365</t>
  </si>
  <si>
    <t>463.8</t>
  </si>
  <si>
    <t>4328.8</t>
  </si>
  <si>
    <t>MH12QW9165</t>
  </si>
  <si>
    <t>RAVI</t>
  </si>
  <si>
    <t>14</t>
  </si>
  <si>
    <t>DR/PUN/23-24/56029847</t>
  </si>
  <si>
    <t>CPUN24/056015780</t>
  </si>
  <si>
    <t>Mr Prashant Soman &amp; Mr Ashish Shringi Mr Suraj Mali</t>
  </si>
  <si>
    <t>SP G/G : MUM-PUN SAME DAY RETURN</t>
  </si>
  <si>
    <t>5000</t>
  </si>
  <si>
    <t>687.6</t>
  </si>
  <si>
    <t>6417.6</t>
  </si>
  <si>
    <t>15</t>
  </si>
  <si>
    <t>DR/PUN/23-24/56029762</t>
  </si>
  <si>
    <t>CPUN24/056015211</t>
  </si>
  <si>
    <t>Mr Yusuf Jamadar+1</t>
  </si>
  <si>
    <t>790</t>
  </si>
  <si>
    <t>694.8</t>
  </si>
  <si>
    <t>6484.8</t>
  </si>
  <si>
    <t>MH12KN9097</t>
  </si>
  <si>
    <t>ALI</t>
  </si>
  <si>
    <t>16</t>
  </si>
  <si>
    <t>DR/PUN/23-24/56029859</t>
  </si>
  <si>
    <t>CIMH24/027001358</t>
  </si>
  <si>
    <t>POSCO MAHARASHTRA STEEL PRIVATE LIMITED</t>
  </si>
  <si>
    <t>Mr. Saroj kumar Sir</t>
  </si>
  <si>
    <t>5420</t>
  </si>
  <si>
    <t>711</t>
  </si>
  <si>
    <t>735.72</t>
  </si>
  <si>
    <t>6866.72</t>
  </si>
  <si>
    <t>MH12QW3280</t>
  </si>
  <si>
    <t>Shivaji 9552041575</t>
  </si>
  <si>
    <t>17</t>
  </si>
  <si>
    <t>DR/PUN/23-24/56029805</t>
  </si>
  <si>
    <t>CIMH24/027001443</t>
  </si>
  <si>
    <t>NUTANIX TECHNOLOGIES INDIA PRIVATE LIMITED-MUM</t>
  </si>
  <si>
    <t>Soumi Bose</t>
  </si>
  <si>
    <t>16400</t>
  </si>
  <si>
    <t>2055.6</t>
  </si>
  <si>
    <t>19185.6</t>
  </si>
  <si>
    <t>MH12VT4356</t>
  </si>
  <si>
    <t>JAYAN</t>
  </si>
  <si>
    <t>18</t>
  </si>
  <si>
    <t>DR/PUN/23-24/56029779</t>
  </si>
  <si>
    <t>MH12PQ7365</t>
  </si>
  <si>
    <t>PRAFUL</t>
  </si>
  <si>
    <t>19</t>
  </si>
  <si>
    <t>DR/PUN/23-24/56029781</t>
  </si>
  <si>
    <t>Mohit Bajaj</t>
  </si>
  <si>
    <t>411.6</t>
  </si>
  <si>
    <t>3841.6</t>
  </si>
  <si>
    <t>MH12CH2688</t>
  </si>
  <si>
    <t>ANIKET INGLE</t>
  </si>
  <si>
    <t>20</t>
  </si>
  <si>
    <t>DR/PUN/23-24/56029786</t>
  </si>
  <si>
    <t>Vipul Bhola</t>
  </si>
  <si>
    <t>P/P : 2/20</t>
  </si>
  <si>
    <t>1323</t>
  </si>
  <si>
    <t>158.76</t>
  </si>
  <si>
    <t>1481.76</t>
  </si>
  <si>
    <t>PANKAJ</t>
  </si>
  <si>
    <t>21</t>
  </si>
  <si>
    <t>DR/PUN/23-24/56029857</t>
  </si>
  <si>
    <t>Kushagra Gupta</t>
  </si>
  <si>
    <t>3700</t>
  </si>
  <si>
    <t>100</t>
  </si>
  <si>
    <t>456</t>
  </si>
  <si>
    <t>4256</t>
  </si>
  <si>
    <t>MH12PQ3456</t>
  </si>
  <si>
    <t>SANTOSH</t>
  </si>
  <si>
    <t>22</t>
  </si>
  <si>
    <t>DR/PUN/23-24/56029451</t>
  </si>
  <si>
    <t>CPUN24/056015207</t>
  </si>
  <si>
    <t>CAPGEMINI TECHNOLOGY SERVICES INDIA LIMITED</t>
  </si>
  <si>
    <t>Traveler Name *  Sunil Kumar Prasad + Janhavi Vivek Gurav</t>
  </si>
  <si>
    <t>SP G/G : MUM-PUN ONE WAY DROP-180</t>
  </si>
  <si>
    <t>5450</t>
  </si>
  <si>
    <t>697.8</t>
  </si>
  <si>
    <t>6512.8</t>
  </si>
  <si>
    <t>23</t>
  </si>
  <si>
    <t>DR/PUN/23-24/56029429</t>
  </si>
  <si>
    <t>CPUN24/056015418</t>
  </si>
  <si>
    <t>Sarita  Pawar</t>
  </si>
  <si>
    <t>MH12VB8244</t>
  </si>
  <si>
    <t>NAGESH</t>
  </si>
  <si>
    <t>24</t>
  </si>
  <si>
    <t>DR/PUN/23-24/56029809</t>
  </si>
  <si>
    <t>Gowtham  Ravindran</t>
  </si>
  <si>
    <t>1603</t>
  </si>
  <si>
    <t>204.36</t>
  </si>
  <si>
    <t>1907.36</t>
  </si>
  <si>
    <t>MH12PQ9756</t>
  </si>
  <si>
    <t>KISHOR</t>
  </si>
  <si>
    <t>25</t>
  </si>
  <si>
    <t>DR/PUN/23-24/56029927</t>
  </si>
  <si>
    <t>CPUN24/056015588</t>
  </si>
  <si>
    <t>KONE ELEVATOR INDIA PRIVATE LIMITED</t>
  </si>
  <si>
    <t>Arindam Roy</t>
  </si>
  <si>
    <t>5402</t>
  </si>
  <si>
    <t>735.84</t>
  </si>
  <si>
    <t>6867.84</t>
  </si>
  <si>
    <t>26</t>
  </si>
  <si>
    <t>DR/PUN/23-24/56029721</t>
  </si>
  <si>
    <t>CPUN24/056016261</t>
  </si>
  <si>
    <t>DAIMLER INDIA COMMERCIAL VEHICLES PRIVATE LIMITED</t>
  </si>
  <si>
    <t>Mr Karthik Somasekar</t>
  </si>
  <si>
    <t>5744</t>
  </si>
  <si>
    <t>689.28</t>
  </si>
  <si>
    <t>6433.28</t>
  </si>
  <si>
    <t>GIRME</t>
  </si>
  <si>
    <t>27</t>
  </si>
  <si>
    <t>DR/PUN/23-24/56029947</t>
  </si>
  <si>
    <t xml:space="preserve"> Mr. Aditya  Desai</t>
  </si>
  <si>
    <t>4505</t>
  </si>
  <si>
    <t>175</t>
  </si>
  <si>
    <t>561.6</t>
  </si>
  <si>
    <t>5241.6</t>
  </si>
  <si>
    <t>MH12RN7356</t>
  </si>
  <si>
    <t>SUNIL</t>
  </si>
  <si>
    <t>28</t>
  </si>
  <si>
    <t>DR/PUN/23-24/56029930</t>
  </si>
  <si>
    <t>MH12CH2866</t>
  </si>
  <si>
    <t>ANIKET</t>
  </si>
  <si>
    <t>29</t>
  </si>
  <si>
    <t>DR/PUN/23-24/56029926</t>
  </si>
  <si>
    <t>MH12VF1496</t>
  </si>
  <si>
    <t>SUMIT</t>
  </si>
  <si>
    <t>30</t>
  </si>
  <si>
    <t>DR/PUN/23-24/56029950</t>
  </si>
  <si>
    <t>CPUN24/056015257</t>
  </si>
  <si>
    <t>PERFORMANCE SPECIALTY PRODUCTS (INDIA) PRIVATE LIMITED</t>
  </si>
  <si>
    <t>Vedprakash Baghele</t>
  </si>
  <si>
    <t>4125</t>
  </si>
  <si>
    <t>495</t>
  </si>
  <si>
    <t>4620</t>
  </si>
  <si>
    <t>MH12VT4410</t>
  </si>
  <si>
    <t>PRAKASH</t>
  </si>
  <si>
    <t>31</t>
  </si>
  <si>
    <t>DR/PUN/23-24/56030005</t>
  </si>
  <si>
    <t>CPUN24/056015781</t>
  </si>
  <si>
    <t>MTU INDIA PRIVATE LIMITED</t>
  </si>
  <si>
    <t>Siddhartha Sant</t>
  </si>
  <si>
    <t>2834</t>
  </si>
  <si>
    <t>340.08</t>
  </si>
  <si>
    <t>3174.08</t>
  </si>
  <si>
    <t>32</t>
  </si>
  <si>
    <t>DR/PUN/23-24/56029899</t>
  </si>
  <si>
    <t>CIMH24/027001426</t>
  </si>
  <si>
    <t>Vishal Tripathi</t>
  </si>
  <si>
    <t>7950</t>
  </si>
  <si>
    <t>997.8</t>
  </si>
  <si>
    <t>9312.8</t>
  </si>
  <si>
    <t>MH12QW9156</t>
  </si>
  <si>
    <t>33</t>
  </si>
  <si>
    <t>DR/PUN/23-24/56029998</t>
  </si>
  <si>
    <t>Shazir  Viqar</t>
  </si>
  <si>
    <t>APT P/P : APT P/D FIXED</t>
  </si>
  <si>
    <t>1561</t>
  </si>
  <si>
    <t>198.12</t>
  </si>
  <si>
    <t>1849.12</t>
  </si>
  <si>
    <t>MH12SF4656</t>
  </si>
  <si>
    <t>34</t>
  </si>
  <si>
    <t>DR/PUN/23-24/56030025</t>
  </si>
  <si>
    <t>CPUN24/056015258</t>
  </si>
  <si>
    <t>Mr Niladri Das</t>
  </si>
  <si>
    <t>515</t>
  </si>
  <si>
    <t>481.8</t>
  </si>
  <si>
    <t>4496.8</t>
  </si>
  <si>
    <t>MH12PQ7056</t>
  </si>
  <si>
    <t>RAV</t>
  </si>
  <si>
    <t>35</t>
  </si>
  <si>
    <t>DR/PUN/23-24/56030018</t>
  </si>
  <si>
    <t>CPUN24/056015212</t>
  </si>
  <si>
    <t>Mr Shreekant Khaitan</t>
  </si>
  <si>
    <t>410</t>
  </si>
  <si>
    <t>469.2</t>
  </si>
  <si>
    <t>4379.2</t>
  </si>
  <si>
    <t>36</t>
  </si>
  <si>
    <t>DR/PUN/23-24/56030521</t>
  </si>
  <si>
    <t>CPUN24/056015793</t>
  </si>
  <si>
    <t>Shwetha Bhat</t>
  </si>
  <si>
    <t>9000</t>
  </si>
  <si>
    <t>1185</t>
  </si>
  <si>
    <t>1222.2</t>
  </si>
  <si>
    <t>11407.2</t>
  </si>
  <si>
    <t>MH12SF5265</t>
  </si>
  <si>
    <t>37</t>
  </si>
  <si>
    <t>DR/PUN/23-24/56030802</t>
  </si>
  <si>
    <t>CPUN24/056015644</t>
  </si>
  <si>
    <t>John Deere India Pvt Ltd -CC A/C</t>
  </si>
  <si>
    <t>Richard Lawler</t>
  </si>
  <si>
    <t>SP P/P : 6HRS/180KMS</t>
  </si>
  <si>
    <t>1041.6</t>
  </si>
  <si>
    <t>9721.6</t>
  </si>
  <si>
    <t>MH12SF2565</t>
  </si>
  <si>
    <t>PRAVIN</t>
  </si>
  <si>
    <t>38</t>
  </si>
  <si>
    <t>DR/PUN/23-24/56029153</t>
  </si>
  <si>
    <t>CPUN24/056015825</t>
  </si>
  <si>
    <t>CLOUD SOFTWARE GROUP INDIA PRIVATE LIMITED</t>
  </si>
  <si>
    <t>Hrishikesh Jadhav</t>
  </si>
  <si>
    <t>4500</t>
  </si>
  <si>
    <t>615</t>
  </si>
  <si>
    <t>613.8</t>
  </si>
  <si>
    <t>5728.8</t>
  </si>
  <si>
    <t>39</t>
  </si>
  <si>
    <t>DR/PUN/23-24/56030832</t>
  </si>
  <si>
    <t>CPUN24/056015824</t>
  </si>
  <si>
    <t>BAJAJ AUTO LIMITED</t>
  </si>
  <si>
    <t>Rajvi Bhansali + Tarun</t>
  </si>
  <si>
    <t>SP G/G : MUM-PUN ONE WAY DROP-200</t>
  </si>
  <si>
    <t>3800</t>
  </si>
  <si>
    <t>655</t>
  </si>
  <si>
    <t>534.6</t>
  </si>
  <si>
    <t>4989.6</t>
  </si>
  <si>
    <t>ANAND</t>
  </si>
  <si>
    <t>40</t>
  </si>
  <si>
    <t>DR/PUN/23-24/56030739</t>
  </si>
  <si>
    <t>CPUN24/056016014</t>
  </si>
  <si>
    <t>NOVARTIS HEALTHCARE PRIVATE LIMITED</t>
  </si>
  <si>
    <t>Dwija  Trivedi</t>
  </si>
  <si>
    <t>2581.32</t>
  </si>
  <si>
    <t>309.76</t>
  </si>
  <si>
    <t>2891.08</t>
  </si>
  <si>
    <t>MH12QG4756</t>
  </si>
  <si>
    <t>SANDIP</t>
  </si>
  <si>
    <t>41</t>
  </si>
  <si>
    <t>DR/PUN/23-24/56030922</t>
  </si>
  <si>
    <t>CIMH24/027001377</t>
  </si>
  <si>
    <t>ICICI BANK LIMITED</t>
  </si>
  <si>
    <t>Mr AMIT PATNI</t>
  </si>
  <si>
    <t>32550</t>
  </si>
  <si>
    <t>570</t>
  </si>
  <si>
    <t>3974.4</t>
  </si>
  <si>
    <t>37094.4</t>
  </si>
  <si>
    <t>MH12SF5256</t>
  </si>
  <si>
    <t>RANGRAO</t>
  </si>
  <si>
    <t>42</t>
  </si>
  <si>
    <t>DR/PUN/23-24/56031049</t>
  </si>
  <si>
    <t>CPUN24/056016019</t>
  </si>
  <si>
    <t>GILPIN TOURS &amp; TRAVEL MANAGEMENT (INDIA) PVT LTD</t>
  </si>
  <si>
    <t>Mr. Shyamsunder</t>
  </si>
  <si>
    <t>SP G/G : MUM-PUN/MUM-NASIK SAME DAY RETURN</t>
  </si>
  <si>
    <t>10750</t>
  </si>
  <si>
    <t>777</t>
  </si>
  <si>
    <t>1383.24</t>
  </si>
  <si>
    <t>12910.24</t>
  </si>
  <si>
    <t>MH12VT9216</t>
  </si>
  <si>
    <t>RAMESH</t>
  </si>
  <si>
    <t>43</t>
  </si>
  <si>
    <t>DR/PUN/23-24/56030911</t>
  </si>
  <si>
    <t>CIMH24/027001441</t>
  </si>
  <si>
    <t>TIAA GLOBAL CAPABILITIES PRIVATE LIMITED-PUN</t>
  </si>
  <si>
    <t>Vinod Puthucode +2</t>
  </si>
  <si>
    <t>11565</t>
  </si>
  <si>
    <t>935</t>
  </si>
  <si>
    <t>1500</t>
  </si>
  <si>
    <t>14000</t>
  </si>
  <si>
    <t>44</t>
  </si>
  <si>
    <t>DR/PUN/23-24/56031102</t>
  </si>
  <si>
    <t>Pankaj Jadhav</t>
  </si>
  <si>
    <t>9250</t>
  </si>
  <si>
    <t>1197.6</t>
  </si>
  <si>
    <t>11177.6</t>
  </si>
  <si>
    <t>45</t>
  </si>
  <si>
    <t>DR/PUN/23-24/56031168</t>
  </si>
  <si>
    <t>CPUN24/056016018</t>
  </si>
  <si>
    <t>GE OIL &amp; GAS INDIA PRIVATE LIMITED-CC</t>
  </si>
  <si>
    <t>Chetan  Chavan</t>
  </si>
  <si>
    <t>SP P/P : MUM-PUN NEXT DAY  RETURN</t>
  </si>
  <si>
    <t>9255</t>
  </si>
  <si>
    <t>1198.2</t>
  </si>
  <si>
    <t>11183.2</t>
  </si>
  <si>
    <t>46</t>
  </si>
  <si>
    <t>DR/PUN/23-24/56031138</t>
  </si>
  <si>
    <t xml:space="preserve"> Mr.Ashish Thorat  Mr.Naresh Vaidgam</t>
  </si>
  <si>
    <t>5030</t>
  </si>
  <si>
    <t>603.6</t>
  </si>
  <si>
    <t>5633.6</t>
  </si>
  <si>
    <t>MH12HU2499</t>
  </si>
  <si>
    <t>PANDURANG</t>
  </si>
  <si>
    <t>47</t>
  </si>
  <si>
    <t>DR/PUN/23-24/56031144</t>
  </si>
  <si>
    <t>Mr.Manojkumar M Vishwakarma</t>
  </si>
  <si>
    <t>5315</t>
  </si>
  <si>
    <t>637.8</t>
  </si>
  <si>
    <t>5952.8</t>
  </si>
  <si>
    <t>MH14GD6509</t>
  </si>
  <si>
    <t>SHAILESH</t>
  </si>
  <si>
    <t>48</t>
  </si>
  <si>
    <t>DR/PUN/23-24/56031363</t>
  </si>
  <si>
    <t>CPUN24/056016051</t>
  </si>
  <si>
    <t>Abhishek Kumar</t>
  </si>
  <si>
    <t>11990</t>
  </si>
  <si>
    <t>505</t>
  </si>
  <si>
    <t>1499.4</t>
  </si>
  <si>
    <t>13994.4</t>
  </si>
  <si>
    <t>MH11CH2866</t>
  </si>
  <si>
    <t>MAYUR</t>
  </si>
  <si>
    <t>49</t>
  </si>
  <si>
    <t>DR/PUN/23-24/56031103</t>
  </si>
  <si>
    <t>CPUN24/056016043</t>
  </si>
  <si>
    <t>STT GLOBAL DATA CENTRES INDIA PVT LTD</t>
  </si>
  <si>
    <t>Mr. Nitin Deshpande</t>
  </si>
  <si>
    <t>4800</t>
  </si>
  <si>
    <t>576</t>
  </si>
  <si>
    <t>5376</t>
  </si>
  <si>
    <t>50</t>
  </si>
  <si>
    <t>DR/PUN/23-24/56031196</t>
  </si>
  <si>
    <t>CIMH24/027001353</t>
  </si>
  <si>
    <t>MATHWORKS INDIA PRIVATE LIMITED</t>
  </si>
  <si>
    <t>Shishir Patel</t>
  </si>
  <si>
    <t>4065</t>
  </si>
  <si>
    <t>70</t>
  </si>
  <si>
    <t>496.2</t>
  </si>
  <si>
    <t>4631.2</t>
  </si>
  <si>
    <t>MH14KQ4058</t>
  </si>
  <si>
    <t>KRISHAN</t>
  </si>
  <si>
    <t>51</t>
  </si>
  <si>
    <t>DR/PUN/23-24/56031339</t>
  </si>
  <si>
    <t>CPUN24/056016041</t>
  </si>
  <si>
    <t>IDIADA AUTOMOTIVE TECHNOLOGY INDIA PRIVATE LIMITED</t>
  </si>
  <si>
    <t>Goncel Tejera</t>
  </si>
  <si>
    <t>5250</t>
  </si>
  <si>
    <t>630</t>
  </si>
  <si>
    <t>5880</t>
  </si>
  <si>
    <t>MH12VT7193</t>
  </si>
  <si>
    <t>GANESH</t>
  </si>
  <si>
    <t>52</t>
  </si>
  <si>
    <t>DR/PUN/23-24/56031362</t>
  </si>
  <si>
    <t>CPUN24/056015963</t>
  </si>
  <si>
    <t>LARSEN &amp; TOUBRO LIMITED</t>
  </si>
  <si>
    <t>Mr. SREECHAND S</t>
  </si>
  <si>
    <t>4364</t>
  </si>
  <si>
    <t>535.68</t>
  </si>
  <si>
    <t>4999.68</t>
  </si>
  <si>
    <t>MH12QW9756</t>
  </si>
  <si>
    <t>SHUBHAM</t>
  </si>
  <si>
    <t>53</t>
  </si>
  <si>
    <t>DR/PUN/23-24/56031368</t>
  </si>
  <si>
    <t>CPUN24/056016050</t>
  </si>
  <si>
    <t>Koustubh  Mangrulkar</t>
  </si>
  <si>
    <t>MH12QW9765</t>
  </si>
  <si>
    <t>JEEVAN</t>
  </si>
  <si>
    <t>54</t>
  </si>
  <si>
    <t>DR/PUN/23-24/56031376</t>
  </si>
  <si>
    <t>CPUN24/056015962</t>
  </si>
  <si>
    <t>Yashodhan  Vipradas</t>
  </si>
  <si>
    <t>MH12SF3765</t>
  </si>
  <si>
    <t>SANJAY</t>
  </si>
  <si>
    <t>55</t>
  </si>
  <si>
    <t>DR/PUN/23-24/56031444</t>
  </si>
  <si>
    <t>CPUN24/056016057</t>
  </si>
  <si>
    <t>Ashif Shamim S / Arun Prakash</t>
  </si>
  <si>
    <t>320</t>
  </si>
  <si>
    <t>494.4</t>
  </si>
  <si>
    <t>4614.4</t>
  </si>
  <si>
    <t>MH12QG9465</t>
  </si>
  <si>
    <t>Tushar</t>
  </si>
  <si>
    <t>56</t>
  </si>
  <si>
    <t>DR/PUN/23-24/56031264</t>
  </si>
  <si>
    <t>Mr PRABHAT K SINGH</t>
  </si>
  <si>
    <t>10350</t>
  </si>
  <si>
    <t>527</t>
  </si>
  <si>
    <t>1305.24</t>
  </si>
  <si>
    <t>12182.24</t>
  </si>
  <si>
    <t>57</t>
  </si>
  <si>
    <t>DR/PUN/23-24/56031519</t>
  </si>
  <si>
    <t>CPUN24/056016069</t>
  </si>
  <si>
    <t>Sudip Chandratre</t>
  </si>
  <si>
    <t>5830</t>
  </si>
  <si>
    <t>699.6</t>
  </si>
  <si>
    <t>6529.6</t>
  </si>
  <si>
    <t>SUKHDEV</t>
  </si>
  <si>
    <t>58</t>
  </si>
  <si>
    <t>DR/PUN/23-24/56031515</t>
  </si>
  <si>
    <t>Girikanth Avadhanula</t>
  </si>
  <si>
    <t>59</t>
  </si>
  <si>
    <t>DR/PUN/23-24/56031853</t>
  </si>
  <si>
    <t>CPUN24/056016045</t>
  </si>
  <si>
    <t>Shardul Mujumdar / Abhinav Sharma / Udit Kukreja / Hafiz Salim</t>
  </si>
  <si>
    <t>8566</t>
  </si>
  <si>
    <t>930</t>
  </si>
  <si>
    <t>1139.52</t>
  </si>
  <si>
    <t>10635.52</t>
  </si>
  <si>
    <t>60</t>
  </si>
  <si>
    <t>DR/PUN/23-24/56031831</t>
  </si>
  <si>
    <t>CPUN24/056016046</t>
  </si>
  <si>
    <t>NIHILENT LIMITED</t>
  </si>
  <si>
    <t>Sumit Ghosh</t>
  </si>
  <si>
    <t>643.8</t>
  </si>
  <si>
    <t>6008.8</t>
  </si>
  <si>
    <t>SHPL/23-24/05154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</si>
</sst>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bman%20excel%20working%20-%20Jan24-%20for%20working%20-%20for%20shivneri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osed dutyslip Jan24"/>
      <sheetName val="Pending dutyslip Jan24"/>
    </sheetNames>
    <sheetDataSet>
      <sheetData sheetId="0">
        <row r="2">
          <cell r="B2" t="str">
            <v>DR/PUN/23-24/56029646</v>
          </cell>
          <cell r="C2" t="str">
            <v>CPUN24/056015206</v>
          </cell>
          <cell r="D2" t="str">
            <v>WEWORK INDIA MANAGEMENT PVT LTD</v>
          </cell>
          <cell r="E2" t="str">
            <v>SHIVNERI CAR RENTALS PVT LTD</v>
          </cell>
          <cell r="F2" t="str">
            <v>Malav Gandhi</v>
          </cell>
          <cell r="G2" t="str">
            <v>OSTN G/G : 1 Day/300 Kms</v>
          </cell>
          <cell r="H2" t="str">
            <v>MH12RN5565</v>
          </cell>
          <cell r="I2" t="str">
            <v>KEDAR</v>
          </cell>
          <cell r="J2">
            <v>918503117436</v>
          </cell>
          <cell r="K2">
            <v>7181.95</v>
          </cell>
          <cell r="L2">
            <v>862</v>
          </cell>
        </row>
        <row r="3">
          <cell r="B3" t="str">
            <v>DR/PUN/23-24/56029600</v>
          </cell>
          <cell r="C3" t="str">
            <v>CIMH24/027001335</v>
          </cell>
          <cell r="D3" t="str">
            <v>MCKINSEY &amp; COMPANY INDIA LLP</v>
          </cell>
          <cell r="E3" t="str">
            <v>SHIVNERI CAR RENTALS PVT LTD</v>
          </cell>
          <cell r="F3" t="str">
            <v>Kumar Raunak</v>
          </cell>
          <cell r="G3" t="str">
            <v>P/P : 4/40</v>
          </cell>
          <cell r="H3" t="str">
            <v>MH12KN7629</v>
          </cell>
          <cell r="I3" t="str">
            <v>ABHINAV</v>
          </cell>
          <cell r="J3">
            <v>917350376563</v>
          </cell>
          <cell r="K3">
            <v>1194.7</v>
          </cell>
          <cell r="L3">
            <v>90</v>
          </cell>
        </row>
        <row r="4">
          <cell r="B4" t="str">
            <v>DR/PUN/23-24/56029644</v>
          </cell>
          <cell r="C4" t="str">
            <v>CIMH24/027001330</v>
          </cell>
          <cell r="D4" t="str">
            <v>MCKINSEY &amp; COMPANY INDIA LLP</v>
          </cell>
          <cell r="E4" t="str">
            <v>SHIVNERI CAR RENTALS PVT LTD</v>
          </cell>
          <cell r="F4" t="str">
            <v>Yash Jain</v>
          </cell>
          <cell r="G4" t="str">
            <v>P/P : 12/120</v>
          </cell>
          <cell r="H4" t="str">
            <v>MH12RN8436</v>
          </cell>
          <cell r="I4" t="str">
            <v>SATISH</v>
          </cell>
          <cell r="J4">
            <v>919370775617</v>
          </cell>
          <cell r="K4">
            <v>3118.6</v>
          </cell>
          <cell r="L4">
            <v>0</v>
          </cell>
        </row>
        <row r="5">
          <cell r="B5" t="str">
            <v>DR/PUN/23-24/56029645</v>
          </cell>
          <cell r="C5" t="str">
            <v>CIMH24/027001330</v>
          </cell>
          <cell r="D5" t="str">
            <v>MCKINSEY &amp; COMPANY INDIA LLP</v>
          </cell>
          <cell r="E5" t="str">
            <v>SHIVNERI CAR RENTALS PVT LTD</v>
          </cell>
          <cell r="F5" t="str">
            <v>Pradnyee Kantak</v>
          </cell>
          <cell r="G5" t="str">
            <v>P/P : 12/120</v>
          </cell>
          <cell r="H5" t="str">
            <v>MH12KA7663</v>
          </cell>
          <cell r="I5" t="str">
            <v>LAXMAN</v>
          </cell>
          <cell r="J5">
            <v>919284132667</v>
          </cell>
          <cell r="K5">
            <v>2839.2</v>
          </cell>
          <cell r="L5">
            <v>0</v>
          </cell>
        </row>
        <row r="6">
          <cell r="B6" t="str">
            <v>DR/PUN/23-24/56029654</v>
          </cell>
          <cell r="C6" t="str">
            <v>CIMH24/027001453</v>
          </cell>
          <cell r="D6" t="str">
            <v>SAP INDIA PRIVATE LIMITED</v>
          </cell>
          <cell r="E6" t="str">
            <v>SHIVNERI CAR RENTALS PVT LTD</v>
          </cell>
          <cell r="F6" t="str">
            <v>Gaurav Chakraborty</v>
          </cell>
          <cell r="G6" t="str">
            <v>P/P : 8/80</v>
          </cell>
          <cell r="H6" t="str">
            <v>MH12NB9700</v>
          </cell>
          <cell r="I6" t="str">
            <v>RAJESH</v>
          </cell>
          <cell r="J6">
            <v>919896770123</v>
          </cell>
          <cell r="K6">
            <v>1997.79</v>
          </cell>
          <cell r="L6">
            <v>0</v>
          </cell>
        </row>
        <row r="7">
          <cell r="B7" t="str">
            <v>DR/PUN/23-24/56029648</v>
          </cell>
          <cell r="C7" t="str">
            <v>CIMH24/027001330</v>
          </cell>
          <cell r="D7" t="str">
            <v>MCKINSEY &amp; COMPANY INDIA LLP</v>
          </cell>
          <cell r="E7" t="str">
            <v>SHIVNERI CAR RENTALS PVT LTD</v>
          </cell>
          <cell r="F7" t="str">
            <v>Udit Aggarwal</v>
          </cell>
          <cell r="G7" t="str">
            <v>P/P : 12/120</v>
          </cell>
          <cell r="H7" t="str">
            <v>MH12VW2536</v>
          </cell>
          <cell r="I7" t="str">
            <v>MAHESH</v>
          </cell>
          <cell r="J7">
            <v>918055603232</v>
          </cell>
          <cell r="K7">
            <v>2759.37</v>
          </cell>
          <cell r="L7">
            <v>90</v>
          </cell>
        </row>
        <row r="8">
          <cell r="B8" t="str">
            <v>DR/PUN/23-24/56029696</v>
          </cell>
          <cell r="C8" t="str">
            <v>CPUN24/056015209</v>
          </cell>
          <cell r="D8" t="str">
            <v>SEDEMAC MECHATRONICS PRIVATE LIMITED</v>
          </cell>
          <cell r="E8" t="str">
            <v>SHIVNERI CAR RENTALS PVT LTD</v>
          </cell>
          <cell r="F8" t="str">
            <v>Golla Bharath / Adarsh Kumar</v>
          </cell>
          <cell r="G8" t="str">
            <v>OSTN G/G : 1 Day/300 Kms</v>
          </cell>
          <cell r="H8" t="str">
            <v>MH12NB9396</v>
          </cell>
          <cell r="I8" t="str">
            <v>TUSHAR</v>
          </cell>
          <cell r="J8">
            <v>918080307748</v>
          </cell>
          <cell r="K8">
            <v>9221.61</v>
          </cell>
          <cell r="L8">
            <v>510</v>
          </cell>
        </row>
        <row r="9">
          <cell r="B9" t="str">
            <v>DR/PUN/23-24/56029668</v>
          </cell>
          <cell r="C9" t="str">
            <v>CPUN24/056015779</v>
          </cell>
          <cell r="D9" t="str">
            <v>TRIMBLE SOLUTIONS INDIA PVT LTD</v>
          </cell>
          <cell r="E9" t="str">
            <v>SHIVNERI CAR RENTALS PVT LTD</v>
          </cell>
          <cell r="F9" t="str">
            <v>Rahul Subhash Mallikar</v>
          </cell>
          <cell r="G9" t="str">
            <v>OSTN G/G : 1 Day/250 Kms</v>
          </cell>
          <cell r="H9" t="str">
            <v>MH12SF0369</v>
          </cell>
          <cell r="I9" t="str">
            <v>SAGAR</v>
          </cell>
          <cell r="J9">
            <v>919561885454</v>
          </cell>
          <cell r="K9">
            <v>6490.62</v>
          </cell>
          <cell r="L9">
            <v>730</v>
          </cell>
        </row>
        <row r="10">
          <cell r="B10" t="str">
            <v>DR/PUN/23-24/56029663</v>
          </cell>
          <cell r="C10" t="str">
            <v>CIMH24/027001335</v>
          </cell>
          <cell r="D10" t="str">
            <v>MCKINSEY &amp; COMPANY INDIA LLP</v>
          </cell>
          <cell r="E10" t="str">
            <v>SHIVNERI CAR RENTALS PVT LTD</v>
          </cell>
          <cell r="F10" t="str">
            <v>Shreyanshu Kumar Anubhawi</v>
          </cell>
          <cell r="G10" t="str">
            <v>P/P : 12/120</v>
          </cell>
          <cell r="H10" t="str">
            <v>MH12KN7629</v>
          </cell>
          <cell r="I10" t="str">
            <v>ABHINAV</v>
          </cell>
          <cell r="J10">
            <v>917350376563</v>
          </cell>
          <cell r="K10">
            <v>2879.1099999999997</v>
          </cell>
          <cell r="L10">
            <v>0</v>
          </cell>
        </row>
        <row r="11">
          <cell r="B11" t="str">
            <v>DR/PUN/23-24/56029714</v>
          </cell>
          <cell r="C11" t="str">
            <v>CIMH24/027001330</v>
          </cell>
          <cell r="D11" t="str">
            <v>MCKINSEY &amp; COMPANY INDIA LLP</v>
          </cell>
          <cell r="E11" t="str">
            <v>SHIVNERI CAR RENTALS PVT LTD</v>
          </cell>
          <cell r="F11" t="str">
            <v>Pradnyee Kantak</v>
          </cell>
          <cell r="G11" t="str">
            <v>P/P : 12/120</v>
          </cell>
          <cell r="H11" t="str">
            <v>MH12KA7663</v>
          </cell>
          <cell r="I11" t="str">
            <v>LAXMAN</v>
          </cell>
          <cell r="J11">
            <v>919284132667</v>
          </cell>
          <cell r="K11">
            <v>2839.2</v>
          </cell>
          <cell r="L11">
            <v>0</v>
          </cell>
        </row>
        <row r="12">
          <cell r="B12" t="str">
            <v>DR/PUN/23-24/56029452</v>
          </cell>
          <cell r="C12" t="str">
            <v>CIMH24/027001374</v>
          </cell>
          <cell r="D12" t="str">
            <v>CANON INDIA PVT LTD-GRG</v>
          </cell>
          <cell r="E12" t="str">
            <v>SHIVNERI CAR RENTALS PVT LTD</v>
          </cell>
          <cell r="F12" t="str">
            <v>Mr Prashant Mohan Shetti</v>
          </cell>
          <cell r="G12" t="str">
            <v>G/G : 8/80</v>
          </cell>
          <cell r="H12" t="str">
            <v>MH14GD3498</v>
          </cell>
          <cell r="I12" t="str">
            <v>vaibhav Kare</v>
          </cell>
          <cell r="J12">
            <v>919324598863</v>
          </cell>
          <cell r="K12">
            <v>1937.1200000000001</v>
          </cell>
          <cell r="L12">
            <v>0</v>
          </cell>
        </row>
        <row r="13">
          <cell r="B13" t="str">
            <v>DR/PUN/23-24/56029765</v>
          </cell>
          <cell r="C13" t="str">
            <v>CPUN24/056015210</v>
          </cell>
          <cell r="D13" t="str">
            <v>DANIELI INDIA LIMITED</v>
          </cell>
          <cell r="E13" t="str">
            <v>SHIVNERI CAR RENTALS PVT LTD</v>
          </cell>
          <cell r="F13" t="str">
            <v>N Durgesh</v>
          </cell>
          <cell r="G13" t="str">
            <v>G/G : 8/80</v>
          </cell>
          <cell r="H13" t="str">
            <v>MH14HG5160</v>
          </cell>
          <cell r="I13" t="str">
            <v>DILIP</v>
          </cell>
          <cell r="J13">
            <v>919765224692</v>
          </cell>
          <cell r="K13">
            <v>1785.44</v>
          </cell>
          <cell r="L13">
            <v>0</v>
          </cell>
        </row>
        <row r="14">
          <cell r="B14" t="str">
            <v>DR/PUN/23-24/56029757</v>
          </cell>
          <cell r="C14" t="str">
            <v>CPUN24/056015208</v>
          </cell>
          <cell r="D14" t="str">
            <v>EMCURE PHARMACEUTICALS LIMITED</v>
          </cell>
          <cell r="E14" t="str">
            <v>SHIVNERI CAR RENTALS PVT LTD</v>
          </cell>
          <cell r="F14" t="str">
            <v>Mr Satish Solanke</v>
          </cell>
          <cell r="G14" t="str">
            <v>SP G/G : MUM-PUN ONE WAY DROP</v>
          </cell>
          <cell r="H14" t="str">
            <v>MH12QW9165</v>
          </cell>
          <cell r="I14" t="str">
            <v>RAVI</v>
          </cell>
          <cell r="J14">
            <v>917559182779</v>
          </cell>
          <cell r="K14">
            <v>2815.25</v>
          </cell>
          <cell r="L14">
            <v>365</v>
          </cell>
        </row>
        <row r="15">
          <cell r="B15" t="str">
            <v>DR/PUN/23-24/56029847</v>
          </cell>
          <cell r="C15" t="str">
            <v>CPUN24/056015780</v>
          </cell>
          <cell r="D15" t="str">
            <v>EMCURE PHARMACEUTICALS LIMITED</v>
          </cell>
          <cell r="E15" t="str">
            <v>SHIVNERI CAR RENTALS PVT LTD</v>
          </cell>
          <cell r="F15" t="str">
            <v>Mr Prashant Soman &amp; Mr Ashish Shringi Mr Suraj Mali</v>
          </cell>
          <cell r="G15" t="str">
            <v>SP G/G : MUM-PUN SAME DAY RETURN</v>
          </cell>
          <cell r="H15" t="str">
            <v>MH12SF0369</v>
          </cell>
          <cell r="I15" t="str">
            <v>SAGAR</v>
          </cell>
          <cell r="J15">
            <v>919561885454</v>
          </cell>
          <cell r="K15">
            <v>4012.7</v>
          </cell>
          <cell r="L15">
            <v>730</v>
          </cell>
        </row>
        <row r="16">
          <cell r="B16" t="str">
            <v>DR/PUN/23-24/56029762</v>
          </cell>
          <cell r="C16" t="str">
            <v>CPUN24/056015211</v>
          </cell>
          <cell r="D16" t="str">
            <v>EMCURE PHARMACEUTICALS LIMITED</v>
          </cell>
          <cell r="E16" t="str">
            <v>SHIVNERI CAR RENTALS PVT LTD</v>
          </cell>
          <cell r="F16" t="str">
            <v>Mr Yusuf Jamadar+1</v>
          </cell>
          <cell r="G16" t="str">
            <v>SP G/G : MUM-PUN SAME DAY RETURN</v>
          </cell>
          <cell r="H16" t="str">
            <v>MH12KN9097</v>
          </cell>
          <cell r="I16" t="str">
            <v>ALI</v>
          </cell>
          <cell r="J16">
            <v>919096763546</v>
          </cell>
          <cell r="K16">
            <v>4012.7</v>
          </cell>
          <cell r="L16">
            <v>790</v>
          </cell>
        </row>
        <row r="17">
          <cell r="B17" t="str">
            <v>DR/PUN/23-24/56029859</v>
          </cell>
          <cell r="C17" t="str">
            <v>CIMH24/027001358</v>
          </cell>
          <cell r="D17" t="str">
            <v>POSCO MAHARASHTRA STEEL PRIVATE LIMITED</v>
          </cell>
          <cell r="E17" t="str">
            <v>SHIVNERI CAR RENTALS PVT LTD</v>
          </cell>
          <cell r="F17" t="str">
            <v>Mr. Saroj kumar Sir</v>
          </cell>
          <cell r="G17" t="str">
            <v>OSTN G/G : 1 Day/250 Kms</v>
          </cell>
          <cell r="H17" t="str">
            <v>MH12QW3280</v>
          </cell>
          <cell r="I17" t="str">
            <v>Shivaji 9552041575</v>
          </cell>
          <cell r="J17">
            <v>918830347003</v>
          </cell>
          <cell r="K17">
            <v>4347.99</v>
          </cell>
          <cell r="L17">
            <v>711</v>
          </cell>
        </row>
        <row r="18">
          <cell r="B18" t="str">
            <v>DR/PUN/23-24/56029805</v>
          </cell>
          <cell r="C18" t="str">
            <v>CIMH24/027001443</v>
          </cell>
          <cell r="D18" t="str">
            <v>NUTANIX TECHNOLOGIES INDIA PRIVATE LIMITED-MUM</v>
          </cell>
          <cell r="E18" t="str">
            <v>SHIVNERI CAR RENTALS PVT LTD</v>
          </cell>
          <cell r="F18" t="str">
            <v>Soumi Bose</v>
          </cell>
          <cell r="G18" t="str">
            <v>OSTN G/G : 1 Day/300 Kms</v>
          </cell>
          <cell r="H18" t="str">
            <v>MH12VT4356</v>
          </cell>
          <cell r="I18" t="str">
            <v>JAYAN</v>
          </cell>
          <cell r="J18">
            <v>917020269530</v>
          </cell>
          <cell r="K18">
            <v>13113.320000000002</v>
          </cell>
          <cell r="L18">
            <v>730</v>
          </cell>
        </row>
        <row r="19">
          <cell r="B19" t="str">
            <v>DR/PUN/23-24/56029779</v>
          </cell>
          <cell r="C19" t="str">
            <v>CIMH24/027001335</v>
          </cell>
          <cell r="D19" t="str">
            <v>MCKINSEY &amp; COMPANY INDIA LLP</v>
          </cell>
          <cell r="E19" t="str">
            <v>SHIVNERI CAR RENTALS PVT LTD</v>
          </cell>
          <cell r="F19" t="str">
            <v>Shreyanshu Kumar Anubhawi</v>
          </cell>
          <cell r="G19" t="str">
            <v>P/P : 12/120</v>
          </cell>
          <cell r="H19" t="str">
            <v>MH12PQ7365</v>
          </cell>
          <cell r="I19" t="str">
            <v>PRAFUL</v>
          </cell>
          <cell r="J19">
            <v>917709719728</v>
          </cell>
          <cell r="K19">
            <v>2879.1099999999997</v>
          </cell>
          <cell r="L19">
            <v>0</v>
          </cell>
        </row>
        <row r="20">
          <cell r="B20" t="str">
            <v>DR/PUN/23-24/56029781</v>
          </cell>
          <cell r="C20" t="str">
            <v>CIMH24/027001335</v>
          </cell>
          <cell r="D20" t="str">
            <v>MCKINSEY &amp; COMPANY INDIA LLP</v>
          </cell>
          <cell r="E20" t="str">
            <v>SHIVNERI CAR RENTALS PVT LTD</v>
          </cell>
          <cell r="F20" t="str">
            <v>Mohit Bajaj</v>
          </cell>
          <cell r="G20" t="str">
            <v>P/P : 12/120</v>
          </cell>
          <cell r="H20" t="str">
            <v>MH12CH2688</v>
          </cell>
          <cell r="I20" t="str">
            <v>ANIKET INGLE</v>
          </cell>
          <cell r="J20">
            <v>918149840021</v>
          </cell>
          <cell r="K20">
            <v>2759.37</v>
          </cell>
          <cell r="L20">
            <v>0</v>
          </cell>
        </row>
        <row r="21">
          <cell r="B21" t="str">
            <v>DR/PUN/23-24/56029786</v>
          </cell>
          <cell r="C21" t="str">
            <v>CIMH24/027001335</v>
          </cell>
          <cell r="D21" t="str">
            <v>MCKINSEY &amp; COMPANY INDIA LLP</v>
          </cell>
          <cell r="E21" t="str">
            <v>SHIVNERI CAR RENTALS PVT LTD</v>
          </cell>
          <cell r="F21" t="str">
            <v>Vipul Bhola</v>
          </cell>
          <cell r="G21" t="str">
            <v>P/P : 2/20</v>
          </cell>
          <cell r="H21" t="str">
            <v>MH12NB9700</v>
          </cell>
          <cell r="I21" t="str">
            <v>PANKAJ</v>
          </cell>
          <cell r="J21">
            <v>919657602507</v>
          </cell>
          <cell r="K21">
            <v>1077.3500000000001</v>
          </cell>
          <cell r="L21">
            <v>0</v>
          </cell>
        </row>
        <row r="22">
          <cell r="B22" t="str">
            <v>DR/PUN/23-24/56029857</v>
          </cell>
          <cell r="C22" t="str">
            <v>CIMH24/027001330</v>
          </cell>
          <cell r="D22" t="str">
            <v>MCKINSEY &amp; COMPANY INDIA LLP</v>
          </cell>
          <cell r="E22" t="str">
            <v>SHIVNERI CAR RENTALS PVT LTD</v>
          </cell>
          <cell r="F22" t="str">
            <v>Kushagra Gupta</v>
          </cell>
          <cell r="G22" t="str">
            <v>P/P : 8/80</v>
          </cell>
          <cell r="H22" t="str">
            <v>MH12PQ3456</v>
          </cell>
          <cell r="I22" t="str">
            <v>SANTOSH</v>
          </cell>
          <cell r="J22">
            <v>917507290187</v>
          </cell>
          <cell r="K22">
            <v>2974.91</v>
          </cell>
          <cell r="L22">
            <v>100</v>
          </cell>
        </row>
        <row r="23">
          <cell r="B23" t="str">
            <v>DR/PUN/23-24/56029451</v>
          </cell>
          <cell r="C23" t="str">
            <v>CPUN24/056015207</v>
          </cell>
          <cell r="D23" t="str">
            <v>CAPGEMINI TECHNOLOGY SERVICES INDIA LIMITED</v>
          </cell>
          <cell r="E23" t="str">
            <v>SHIVNERI CAR RENTALS PVT LTD</v>
          </cell>
          <cell r="F23" t="str">
            <v>Traveler Name *  Sunil Kumar Prasad + Janhavi Vivek Gurav</v>
          </cell>
          <cell r="G23" t="str">
            <v>SP G/G : MUM-PUN ONE WAY DROP-180</v>
          </cell>
          <cell r="H23" t="str">
            <v>MH12QW9165</v>
          </cell>
          <cell r="I23" t="str">
            <v>RAVI</v>
          </cell>
          <cell r="J23">
            <v>919657602507</v>
          </cell>
          <cell r="K23">
            <v>4371.9399999999996</v>
          </cell>
          <cell r="L23">
            <v>365</v>
          </cell>
        </row>
        <row r="24">
          <cell r="B24" t="str">
            <v>DR/PUN/23-24/56029429</v>
          </cell>
          <cell r="C24" t="str">
            <v>CPUN24/056015418</v>
          </cell>
          <cell r="D24" t="str">
            <v>CAPGEMINI TECHNOLOGY SERVICES INDIA LIMITED</v>
          </cell>
          <cell r="E24" t="str">
            <v>SHIVNERI CAR RENTALS PVT LTD</v>
          </cell>
          <cell r="F24" t="str">
            <v>Sarita  Pawar</v>
          </cell>
          <cell r="G24" t="str">
            <v>SP G/G : MUM-PUN ONE WAY DROP-180</v>
          </cell>
          <cell r="H24" t="str">
            <v>MH12VB8244</v>
          </cell>
          <cell r="I24" t="str">
            <v>NAGESH</v>
          </cell>
          <cell r="J24">
            <v>919579887025</v>
          </cell>
          <cell r="K24">
            <v>4371.9399999999996</v>
          </cell>
          <cell r="L24">
            <v>365</v>
          </cell>
        </row>
        <row r="25">
          <cell r="B25" t="str">
            <v>DR/PUN/23-24/56029809</v>
          </cell>
          <cell r="C25" t="str">
            <v>CIMH24/027001330</v>
          </cell>
          <cell r="D25" t="str">
            <v>MCKINSEY &amp; COMPANY INDIA LLP</v>
          </cell>
          <cell r="E25" t="str">
            <v>SHIVNERI CAR RENTALS PVT LTD</v>
          </cell>
          <cell r="F25" t="str">
            <v>Gowtham  Ravindran</v>
          </cell>
          <cell r="G25" t="str">
            <v>P/P : 2/20</v>
          </cell>
          <cell r="H25" t="str">
            <v>MH12PQ9756</v>
          </cell>
          <cell r="I25" t="str">
            <v>KISHOR</v>
          </cell>
          <cell r="J25">
            <v>919890441656</v>
          </cell>
          <cell r="K25">
            <v>1300.8700000000001</v>
          </cell>
          <cell r="L25">
            <v>100</v>
          </cell>
        </row>
        <row r="26">
          <cell r="B26" t="str">
            <v>DR/PUN/23-24/56029927</v>
          </cell>
          <cell r="C26" t="str">
            <v>CPUN24/056015588</v>
          </cell>
          <cell r="D26" t="str">
            <v>KONE ELEVATOR INDIA PRIVATE LIMITED</v>
          </cell>
          <cell r="E26" t="str">
            <v>SHIVNERI CAR RENTALS PVT LTD</v>
          </cell>
          <cell r="F26" t="str">
            <v>Arindam Roy</v>
          </cell>
          <cell r="G26" t="str">
            <v>SP G/G : MUM-PUN SAME DAY RETURN</v>
          </cell>
          <cell r="H26" t="str">
            <v>MH12SF0369</v>
          </cell>
          <cell r="I26" t="str">
            <v>SAGAR</v>
          </cell>
          <cell r="J26">
            <v>919561885454</v>
          </cell>
          <cell r="K26">
            <v>4333.62</v>
          </cell>
          <cell r="L26">
            <v>730</v>
          </cell>
        </row>
        <row r="27">
          <cell r="B27" t="str">
            <v>DR/PUN/23-24/56029721</v>
          </cell>
          <cell r="C27" t="str">
            <v>CPUN24/056016261</v>
          </cell>
          <cell r="D27" t="str">
            <v>DAIMLER INDIA COMMERCIAL VEHICLES PRIVATE LIMITED</v>
          </cell>
          <cell r="E27" t="str">
            <v>SHIVNERI CAR RENTALS PVT LTD</v>
          </cell>
          <cell r="F27" t="str">
            <v>Mr Karthik Somasekar</v>
          </cell>
          <cell r="G27" t="str">
            <v>OSTN G/G : 1 Day/250 Kms</v>
          </cell>
          <cell r="H27" t="str">
            <v>MH12PQ7365</v>
          </cell>
          <cell r="I27" t="str">
            <v>GIRME</v>
          </cell>
          <cell r="J27">
            <v>917709719728</v>
          </cell>
          <cell r="K27">
            <v>4606.6399999999994</v>
          </cell>
          <cell r="L27">
            <v>0</v>
          </cell>
        </row>
        <row r="28">
          <cell r="B28" t="str">
            <v>DR/PUN/23-24/56029947</v>
          </cell>
          <cell r="C28" t="str">
            <v>CIMH24/027001358</v>
          </cell>
          <cell r="D28" t="str">
            <v>POSCO MAHARASHTRA STEEL PRIVATE LIMITED</v>
          </cell>
          <cell r="E28" t="str">
            <v>SHIVNERI CAR RENTALS PVT LTD</v>
          </cell>
          <cell r="F28" t="str">
            <v xml:space="preserve"> Mr. Aditya  Desai</v>
          </cell>
          <cell r="G28" t="str">
            <v>OSTN G/G : 1 Day/250 Kms</v>
          </cell>
          <cell r="H28" t="str">
            <v>MH12RN7356</v>
          </cell>
          <cell r="I28" t="str">
            <v>SUNIL</v>
          </cell>
          <cell r="J28">
            <v>919325119866</v>
          </cell>
          <cell r="K28">
            <v>3617.54</v>
          </cell>
          <cell r="L28">
            <v>175</v>
          </cell>
        </row>
        <row r="29">
          <cell r="B29" t="str">
            <v>DR/PUN/23-24/56029930</v>
          </cell>
          <cell r="C29" t="str">
            <v>CIMH24/027001335</v>
          </cell>
          <cell r="D29" t="str">
            <v>MCKINSEY &amp; COMPANY INDIA LLP</v>
          </cell>
          <cell r="E29" t="str">
            <v>SHIVNERI CAR RENTALS PVT LTD</v>
          </cell>
          <cell r="F29" t="str">
            <v>Mohit Bajaj</v>
          </cell>
          <cell r="G29" t="str">
            <v>P/P : 12/120</v>
          </cell>
          <cell r="H29" t="str">
            <v>MH12CH2866</v>
          </cell>
          <cell r="I29" t="str">
            <v>ANIKET</v>
          </cell>
          <cell r="J29">
            <v>918149840021</v>
          </cell>
          <cell r="K29">
            <v>2879.1099999999997</v>
          </cell>
          <cell r="L29">
            <v>0</v>
          </cell>
        </row>
        <row r="30">
          <cell r="B30" t="str">
            <v>DR/PUN/23-24/56029926</v>
          </cell>
          <cell r="C30" t="str">
            <v>CIMH24/027001335</v>
          </cell>
          <cell r="D30" t="str">
            <v>MCKINSEY &amp; COMPANY INDIA LLP</v>
          </cell>
          <cell r="E30" t="str">
            <v>SHIVNERI CAR RENTALS PVT LTD</v>
          </cell>
          <cell r="F30" t="str">
            <v>Shreyanshu Kumar Anubhawi</v>
          </cell>
          <cell r="G30" t="str">
            <v>P/P : 12/120</v>
          </cell>
          <cell r="H30" t="str">
            <v>MH12VF1496</v>
          </cell>
          <cell r="I30" t="str">
            <v>SUMIT</v>
          </cell>
          <cell r="J30">
            <v>917057801984</v>
          </cell>
          <cell r="K30">
            <v>2879.1099999999997</v>
          </cell>
          <cell r="L30">
            <v>0</v>
          </cell>
        </row>
        <row r="31">
          <cell r="B31" t="str">
            <v>DR/PUN/23-24/56029950</v>
          </cell>
          <cell r="C31" t="str">
            <v>CPUN24/056015257</v>
          </cell>
          <cell r="D31" t="str">
            <v>PERFORMANCE SPECIALTY PRODUCTS (INDIA) PRIVATE LIMITED</v>
          </cell>
          <cell r="E31" t="str">
            <v>SHIVNERI CAR RENTALS PVT LTD</v>
          </cell>
          <cell r="F31" t="str">
            <v>Vedprakash Baghele</v>
          </cell>
          <cell r="G31" t="str">
            <v>G/G : 8/80</v>
          </cell>
          <cell r="H31" t="str">
            <v>MH12VT4410</v>
          </cell>
          <cell r="I31" t="str">
            <v>PRAKASH</v>
          </cell>
          <cell r="J31">
            <v>919022961782</v>
          </cell>
          <cell r="K31">
            <v>3314.1899999999996</v>
          </cell>
          <cell r="L31">
            <v>0</v>
          </cell>
        </row>
        <row r="32">
          <cell r="B32" t="str">
            <v>DR/PUN/23-24/56030005</v>
          </cell>
          <cell r="C32" t="str">
            <v>CPUN24/056015781</v>
          </cell>
          <cell r="D32" t="str">
            <v>MTU INDIA PRIVATE LIMITED</v>
          </cell>
          <cell r="E32" t="str">
            <v>SHIVNERI CAR RENTALS PVT LTD</v>
          </cell>
          <cell r="F32" t="str">
            <v>Siddhartha Sant</v>
          </cell>
          <cell r="G32" t="str">
            <v>G/G : 8/80</v>
          </cell>
          <cell r="H32" t="str">
            <v>MH12NB9700</v>
          </cell>
          <cell r="I32" t="str">
            <v>PANKAJ</v>
          </cell>
          <cell r="J32">
            <v>919657602507</v>
          </cell>
          <cell r="K32">
            <v>2283.58</v>
          </cell>
          <cell r="L32">
            <v>0</v>
          </cell>
        </row>
        <row r="33">
          <cell r="B33" t="str">
            <v>DR/PUN/23-24/56029899</v>
          </cell>
          <cell r="C33" t="str">
            <v>CIMH24/027001426</v>
          </cell>
          <cell r="D33" t="str">
            <v>NUTANIX TECHNOLOGIES INDIA PRIVATE LIMITED-MUM</v>
          </cell>
          <cell r="E33" t="str">
            <v>SHIVNERI CAR RENTALS PVT LTD</v>
          </cell>
          <cell r="F33" t="str">
            <v>Vishal Tripathi</v>
          </cell>
          <cell r="G33" t="str">
            <v>OSTN G/G : 1 Day/300 Kms</v>
          </cell>
          <cell r="H33" t="str">
            <v>MH12QW9156</v>
          </cell>
          <cell r="I33" t="str">
            <v>PRAKASH</v>
          </cell>
          <cell r="J33">
            <v>918983213821</v>
          </cell>
          <cell r="K33">
            <v>6367.69</v>
          </cell>
          <cell r="L33">
            <v>365</v>
          </cell>
        </row>
        <row r="34">
          <cell r="B34" t="str">
            <v>DR/PUN/23-24/56029998</v>
          </cell>
          <cell r="C34" t="str">
            <v>CIMH24/027001453</v>
          </cell>
          <cell r="D34" t="str">
            <v>SAP INDIA PRIVATE LIMITED</v>
          </cell>
          <cell r="E34" t="str">
            <v>SHIVNERI CAR RENTALS PVT LTD</v>
          </cell>
          <cell r="F34" t="str">
            <v>Shazir  Viqar</v>
          </cell>
          <cell r="G34" t="str">
            <v>APT P/P : APT P/D FIXED</v>
          </cell>
          <cell r="H34" t="str">
            <v>MH12SF4656</v>
          </cell>
          <cell r="I34" t="str">
            <v>PANKAJ</v>
          </cell>
          <cell r="J34">
            <v>919657602507</v>
          </cell>
          <cell r="K34">
            <v>1267.3500000000001</v>
          </cell>
          <cell r="L34">
            <v>90</v>
          </cell>
        </row>
        <row r="35">
          <cell r="B35" t="str">
            <v>DR/PUN/23-24/56030025</v>
          </cell>
          <cell r="C35" t="str">
            <v>CPUN24/056015258</v>
          </cell>
          <cell r="D35" t="str">
            <v>EMCURE PHARMACEUTICALS LIMITED</v>
          </cell>
          <cell r="E35" t="str">
            <v>SHIVNERI CAR RENTALS PVT LTD</v>
          </cell>
          <cell r="F35" t="str">
            <v>Mr Niladri Das</v>
          </cell>
          <cell r="G35" t="str">
            <v>SP G/G : MUM-PUN ONE WAY DROP</v>
          </cell>
          <cell r="H35" t="str">
            <v>MH12PQ7056</v>
          </cell>
          <cell r="I35" t="str">
            <v>RAV</v>
          </cell>
          <cell r="J35">
            <v>919559182779</v>
          </cell>
          <cell r="K35">
            <v>2815.25</v>
          </cell>
          <cell r="L35">
            <v>515</v>
          </cell>
        </row>
        <row r="36">
          <cell r="B36" t="str">
            <v>DR/PUN/23-24/56030018</v>
          </cell>
          <cell r="C36" t="str">
            <v>CPUN24/056015212</v>
          </cell>
          <cell r="D36" t="str">
            <v>EMCURE PHARMACEUTICALS LIMITED</v>
          </cell>
          <cell r="E36" t="str">
            <v>SHIVNERI CAR RENTALS PVT LTD</v>
          </cell>
          <cell r="F36" t="str">
            <v>Mr Shreekant Khaitan</v>
          </cell>
          <cell r="G36" t="str">
            <v>SP G/G : MUM-PUN ONE WAY DROP</v>
          </cell>
          <cell r="H36" t="str">
            <v>MH12QW9165</v>
          </cell>
          <cell r="I36" t="str">
            <v>RAVI</v>
          </cell>
          <cell r="J36">
            <v>917559182779</v>
          </cell>
          <cell r="K36">
            <v>2815.25</v>
          </cell>
          <cell r="L36">
            <v>410</v>
          </cell>
        </row>
        <row r="37">
          <cell r="B37" t="str">
            <v>DR/PUN/23-24/56030521</v>
          </cell>
          <cell r="C37" t="str">
            <v>CPUN24/056015793</v>
          </cell>
          <cell r="D37" t="str">
            <v>KONE ELEVATOR INDIA PRIVATE LIMITED</v>
          </cell>
          <cell r="E37" t="str">
            <v>SHIVNERI CAR RENTALS PVT LTD</v>
          </cell>
          <cell r="F37" t="str">
            <v>Shwetha Bhat</v>
          </cell>
          <cell r="G37" t="str">
            <v>SP G/G : MUM-PUN SAME DAY RETURN</v>
          </cell>
          <cell r="H37" t="str">
            <v>MH12SF5265</v>
          </cell>
          <cell r="I37" t="str">
            <v>PRAKASH</v>
          </cell>
          <cell r="J37">
            <v>918983213821</v>
          </cell>
          <cell r="K37">
            <v>7205.9</v>
          </cell>
          <cell r="L37">
            <v>1185</v>
          </cell>
        </row>
        <row r="38">
          <cell r="B38" t="str">
            <v>DR/PUN/23-24/56030802</v>
          </cell>
          <cell r="C38" t="str">
            <v>CPUN24/056015644</v>
          </cell>
          <cell r="D38" t="str">
            <v>John Deere India Pvt Ltd -CC A/C</v>
          </cell>
          <cell r="E38" t="str">
            <v>SHIVNERI CAR RENTALS PVT LTD</v>
          </cell>
          <cell r="F38" t="str">
            <v>Richard Lawler</v>
          </cell>
          <cell r="G38" t="str">
            <v>SP P/P : 6HRS/180KMS</v>
          </cell>
          <cell r="H38" t="str">
            <v>MH12SF2565</v>
          </cell>
          <cell r="I38" t="str">
            <v>PRAVIN</v>
          </cell>
          <cell r="J38">
            <v>919970141684</v>
          </cell>
          <cell r="K38">
            <v>6367.69</v>
          </cell>
          <cell r="L38">
            <v>365</v>
          </cell>
        </row>
        <row r="39">
          <cell r="B39" t="str">
            <v>DR/PUN/23-24/56029153</v>
          </cell>
          <cell r="C39" t="str">
            <v>CPUN24/056015825</v>
          </cell>
          <cell r="D39" t="str">
            <v>CLOUD SOFTWARE GROUP INDIA PRIVATE LIMITED</v>
          </cell>
          <cell r="E39" t="str">
            <v>SHIVNERI CAR RENTALS PVT LTD</v>
          </cell>
          <cell r="F39" t="str">
            <v>Hrishikesh Jadhav</v>
          </cell>
          <cell r="G39" t="str">
            <v>SP G/G : MUM-PUN ONE WAY DROP</v>
          </cell>
          <cell r="H39" t="str">
            <v>MH12RN5565</v>
          </cell>
          <cell r="I39" t="str">
            <v>KEDAR</v>
          </cell>
          <cell r="J39">
            <v>918530117436</v>
          </cell>
          <cell r="K39">
            <v>3613.5499999999997</v>
          </cell>
          <cell r="L39">
            <v>615</v>
          </cell>
        </row>
        <row r="40">
          <cell r="B40" t="str">
            <v>DR/PUN/23-24/56030832</v>
          </cell>
          <cell r="C40" t="str">
            <v>CPUN24/056015824</v>
          </cell>
          <cell r="D40" t="str">
            <v>BAJAJ AUTO LIMITED</v>
          </cell>
          <cell r="E40" t="str">
            <v>SHIVNERI CAR RENTALS PVT LTD</v>
          </cell>
          <cell r="F40" t="str">
            <v>Rajvi Bhansali + Tarun</v>
          </cell>
          <cell r="G40" t="str">
            <v>SP G/G : MUM-PUN ONE WAY DROP-200</v>
          </cell>
          <cell r="H40" t="str">
            <v>MH12QW9156</v>
          </cell>
          <cell r="I40" t="str">
            <v>ANAND</v>
          </cell>
          <cell r="J40">
            <v>919970141684</v>
          </cell>
          <cell r="K40">
            <v>3054.74</v>
          </cell>
          <cell r="L40">
            <v>655</v>
          </cell>
        </row>
        <row r="41">
          <cell r="B41" t="str">
            <v>DR/PUN/23-24/56030739</v>
          </cell>
          <cell r="C41" t="str">
            <v>CPUN24/056016014</v>
          </cell>
          <cell r="D41" t="str">
            <v>NOVARTIS HEALTHCARE PRIVATE LIMITED</v>
          </cell>
          <cell r="E41" t="str">
            <v>SHIVNERI CAR RENTALS PVT LTD</v>
          </cell>
          <cell r="F41" t="str">
            <v>Dwija  Trivedi</v>
          </cell>
          <cell r="G41" t="str">
            <v>G/G : 8/80</v>
          </cell>
          <cell r="H41" t="str">
            <v>MH12QG4756</v>
          </cell>
          <cell r="I41" t="str">
            <v>SANDIP</v>
          </cell>
          <cell r="J41">
            <v>918600409818</v>
          </cell>
          <cell r="K41">
            <v>2081.87</v>
          </cell>
          <cell r="L41">
            <v>0</v>
          </cell>
        </row>
        <row r="42">
          <cell r="B42" t="str">
            <v>DR/PUN/23-24/56030922</v>
          </cell>
          <cell r="C42" t="str">
            <v>CIMH24/027001377</v>
          </cell>
          <cell r="D42" t="str">
            <v>ICICI BANK LIMITED</v>
          </cell>
          <cell r="E42" t="str">
            <v>SHIVNERI CAR RENTALS PVT LTD</v>
          </cell>
          <cell r="F42" t="str">
            <v>Mr AMIT PATNI</v>
          </cell>
          <cell r="G42" t="str">
            <v>OSTN G/G : 1 Day/300 Kms</v>
          </cell>
          <cell r="H42" t="str">
            <v>MH12SF5256</v>
          </cell>
          <cell r="I42" t="str">
            <v>RANGRAO</v>
          </cell>
          <cell r="J42">
            <v>917028827641</v>
          </cell>
          <cell r="K42">
            <v>26005.87</v>
          </cell>
          <cell r="L42">
            <v>570</v>
          </cell>
        </row>
        <row r="43">
          <cell r="B43" t="str">
            <v>DR/PUN/23-24/56031049</v>
          </cell>
          <cell r="C43" t="str">
            <v>CPUN24/056016019</v>
          </cell>
          <cell r="D43" t="str">
            <v>GILPIN TOURS &amp; TRAVEL MANAGEMENT (INDIA) PVT LTD</v>
          </cell>
          <cell r="E43" t="str">
            <v>SHIVNERI CAR RENTALS PVT LTD</v>
          </cell>
          <cell r="F43" t="str">
            <v>Mr. Shyamsunder</v>
          </cell>
          <cell r="G43" t="str">
            <v>SP G/G : MUM-PUN/MUM-NASIK SAME DAY RETURN</v>
          </cell>
          <cell r="H43" t="str">
            <v>MH12VT9216</v>
          </cell>
          <cell r="I43" t="str">
            <v>RAMESH</v>
          </cell>
          <cell r="J43">
            <v>918432163722</v>
          </cell>
          <cell r="K43">
            <v>8602.93</v>
          </cell>
          <cell r="L43">
            <v>777</v>
          </cell>
        </row>
        <row r="44">
          <cell r="B44" t="str">
            <v>DR/PUN/23-24/56030911</v>
          </cell>
          <cell r="C44" t="str">
            <v>CIMH24/027001441</v>
          </cell>
          <cell r="D44" t="str">
            <v>TIAA GLOBAL CAPABILITIES PRIVATE LIMITED-PUN</v>
          </cell>
          <cell r="E44" t="str">
            <v>SHIVNERI CAR RENTALS PVT LTD</v>
          </cell>
          <cell r="F44" t="str">
            <v>Vinod Puthucode +2</v>
          </cell>
          <cell r="G44" t="str">
            <v>SP G/G : MUM-PUN/MUM-NASIK SAME DAY RETURN</v>
          </cell>
          <cell r="H44" t="str">
            <v>MH12SF2565</v>
          </cell>
          <cell r="I44" t="str">
            <v>PRAVIN</v>
          </cell>
          <cell r="J44">
            <v>919970141684</v>
          </cell>
          <cell r="K44">
            <v>9253.5400000000009</v>
          </cell>
          <cell r="L44">
            <v>935</v>
          </cell>
        </row>
        <row r="45">
          <cell r="B45" t="str">
            <v>DR/PUN/23-24/56031102</v>
          </cell>
          <cell r="C45" t="str">
            <v>CIMH24/027001453</v>
          </cell>
          <cell r="D45" t="str">
            <v>SAP INDIA PRIVATE LIMITED</v>
          </cell>
          <cell r="E45" t="str">
            <v>SHIVNERI CAR RENTALS PVT LTD</v>
          </cell>
          <cell r="F45" t="str">
            <v>Pankaj Jadhav</v>
          </cell>
          <cell r="G45" t="str">
            <v>SP G/G : MUM-PUN SAME DAY RETURN</v>
          </cell>
          <cell r="H45" t="str">
            <v>MH12PQ3456</v>
          </cell>
          <cell r="I45" t="str">
            <v>SANTOSH</v>
          </cell>
          <cell r="J45">
            <v>917507290187</v>
          </cell>
          <cell r="K45">
            <v>7405.48</v>
          </cell>
          <cell r="L45">
            <v>730</v>
          </cell>
        </row>
        <row r="46">
          <cell r="B46" t="str">
            <v>DR/PUN/23-24/56031168</v>
          </cell>
          <cell r="C46" t="str">
            <v>CPUN24/056016018</v>
          </cell>
          <cell r="D46" t="str">
            <v>GE OIL &amp; GAS INDIA PRIVATE LIMITED-CC</v>
          </cell>
          <cell r="E46" t="str">
            <v>SHIVNERI CAR RENTALS PVT LTD</v>
          </cell>
          <cell r="F46" t="str">
            <v>Chetan  Chavan</v>
          </cell>
          <cell r="G46" t="str">
            <v>SP P/P : MUM-PUN NEXT DAY  RETURN</v>
          </cell>
          <cell r="H46" t="str">
            <v>MH12SF0369</v>
          </cell>
          <cell r="I46" t="str">
            <v>SAGAR</v>
          </cell>
          <cell r="J46">
            <v>919561885454</v>
          </cell>
          <cell r="K46">
            <v>7409.47</v>
          </cell>
          <cell r="L46">
            <v>730</v>
          </cell>
        </row>
        <row r="47">
          <cell r="B47" t="str">
            <v>DR/PUN/23-24/56031138</v>
          </cell>
          <cell r="C47" t="str">
            <v>CIMH24/027001358</v>
          </cell>
          <cell r="D47" t="str">
            <v>POSCO MAHARASHTRA STEEL PRIVATE LIMITED</v>
          </cell>
          <cell r="E47" t="str">
            <v>SHIVNERI CAR RENTALS PVT LTD</v>
          </cell>
          <cell r="F47" t="str">
            <v xml:space="preserve"> Mr.Ashish Thorat  Mr.Naresh Vaidgam</v>
          </cell>
          <cell r="G47" t="str">
            <v>OSTN G/G : 1 Day/250 Kms</v>
          </cell>
          <cell r="H47" t="str">
            <v>MH12HU2499</v>
          </cell>
          <cell r="I47" t="str">
            <v>PANDURANG</v>
          </cell>
          <cell r="J47">
            <v>919822390737</v>
          </cell>
          <cell r="K47">
            <v>4036.6499999999996</v>
          </cell>
          <cell r="L47">
            <v>0</v>
          </cell>
        </row>
        <row r="48">
          <cell r="B48" t="str">
            <v>DR/PUN/23-24/56031144</v>
          </cell>
          <cell r="C48" t="str">
            <v>CIMH24/027001358</v>
          </cell>
          <cell r="D48" t="str">
            <v>POSCO MAHARASHTRA STEEL PRIVATE LIMITED</v>
          </cell>
          <cell r="E48" t="str">
            <v>SHIVNERI CAR RENTALS PVT LTD</v>
          </cell>
          <cell r="F48" t="str">
            <v>Mr.Manojkumar M Vishwakarma</v>
          </cell>
          <cell r="G48" t="str">
            <v>OSTN G/G : 1 Day/250 Kms</v>
          </cell>
          <cell r="H48" t="str">
            <v>MH14GD6509</v>
          </cell>
          <cell r="I48" t="str">
            <v>SHAILESH</v>
          </cell>
          <cell r="J48">
            <v>917666886309</v>
          </cell>
          <cell r="K48">
            <v>4264.16</v>
          </cell>
          <cell r="L48">
            <v>0</v>
          </cell>
        </row>
        <row r="49">
          <cell r="B49" t="str">
            <v>DR/PUN/23-24/56031363</v>
          </cell>
          <cell r="C49" t="str">
            <v>CPUN24/056016051</v>
          </cell>
          <cell r="D49" t="str">
            <v>SEDEMAC MECHATRONICS PRIVATE LIMITED</v>
          </cell>
          <cell r="E49" t="str">
            <v>SHIVNERI CAR RENTALS PVT LTD</v>
          </cell>
          <cell r="F49" t="str">
            <v>Abhishek Kumar</v>
          </cell>
          <cell r="G49" t="str">
            <v>OSTN G/G : 1 Day/300 Kms</v>
          </cell>
          <cell r="H49" t="str">
            <v>MH11CH2866</v>
          </cell>
          <cell r="I49" t="str">
            <v>MAYUR</v>
          </cell>
          <cell r="J49">
            <v>919075417535</v>
          </cell>
          <cell r="K49">
            <v>9592.8200000000015</v>
          </cell>
          <cell r="L49">
            <v>505</v>
          </cell>
        </row>
        <row r="50">
          <cell r="B50" t="str">
            <v>DR/PUN/23-24/56031103</v>
          </cell>
          <cell r="C50" t="str">
            <v>CPUN24/056016043</v>
          </cell>
          <cell r="D50" t="str">
            <v>STT GLOBAL DATA CENTRES INDIA PVT LTD</v>
          </cell>
          <cell r="E50" t="str">
            <v>SHIVNERI CAR RENTALS PVT LTD</v>
          </cell>
          <cell r="F50" t="str">
            <v>Mr. Nitin Deshpande</v>
          </cell>
          <cell r="G50" t="str">
            <v>G/G : 8/80</v>
          </cell>
          <cell r="H50" t="str">
            <v>MH12HU2499</v>
          </cell>
          <cell r="I50" t="str">
            <v>PANDURANG</v>
          </cell>
          <cell r="J50">
            <v>919822930737</v>
          </cell>
          <cell r="K50">
            <v>3853.04</v>
          </cell>
          <cell r="L50">
            <v>0</v>
          </cell>
        </row>
        <row r="51">
          <cell r="B51" t="str">
            <v>DR/PUN/23-24/56031196</v>
          </cell>
          <cell r="C51" t="str">
            <v>CIMH24/027001353</v>
          </cell>
          <cell r="D51" t="str">
            <v>MATHWORKS INDIA PRIVATE LIMITED</v>
          </cell>
          <cell r="E51" t="str">
            <v>SHIVNERI CAR RENTALS PVT LTD</v>
          </cell>
          <cell r="F51" t="str">
            <v>Shishir Patel</v>
          </cell>
          <cell r="G51" t="str">
            <v>G/G : 8/80</v>
          </cell>
          <cell r="H51" t="str">
            <v>MH14KQ4058</v>
          </cell>
          <cell r="I51" t="str">
            <v>KRISHAN</v>
          </cell>
          <cell r="J51">
            <v>919356432214</v>
          </cell>
          <cell r="K51">
            <v>3266.29</v>
          </cell>
          <cell r="L51">
            <v>70</v>
          </cell>
        </row>
        <row r="52">
          <cell r="B52" t="str">
            <v>DR/PUN/23-24/56031339</v>
          </cell>
          <cell r="C52" t="str">
            <v>CPUN24/056016041</v>
          </cell>
          <cell r="D52" t="str">
            <v>IDIADA AUTOMOTIVE TECHNOLOGY INDIA PRIVATE LIMITED</v>
          </cell>
          <cell r="E52" t="str">
            <v>SHIVNERI CAR RENTALS PVT LTD</v>
          </cell>
          <cell r="F52" t="str">
            <v>Goncel Tejera</v>
          </cell>
          <cell r="G52" t="str">
            <v>G/G : 8/80</v>
          </cell>
          <cell r="H52" t="str">
            <v>MH12VT7193</v>
          </cell>
          <cell r="I52" t="str">
            <v>GANESH</v>
          </cell>
          <cell r="J52">
            <v>919762740717</v>
          </cell>
          <cell r="K52">
            <v>4212.28</v>
          </cell>
          <cell r="L52">
            <v>0</v>
          </cell>
        </row>
        <row r="53">
          <cell r="B53" t="str">
            <v>DR/PUN/23-24/56031362</v>
          </cell>
          <cell r="C53" t="str">
            <v>CPUN24/056015963</v>
          </cell>
          <cell r="D53" t="str">
            <v>LARSEN &amp; TOUBRO LIMITED</v>
          </cell>
          <cell r="E53" t="str">
            <v>SHIVNERI CAR RENTALS PVT LTD</v>
          </cell>
          <cell r="F53" t="str">
            <v>Mr. SREECHAND S</v>
          </cell>
          <cell r="G53" t="str">
            <v>G/G : 8/80</v>
          </cell>
          <cell r="H53" t="str">
            <v>MH12QW9756</v>
          </cell>
          <cell r="I53" t="str">
            <v>SHUBHAM</v>
          </cell>
          <cell r="J53">
            <v>919067278384</v>
          </cell>
          <cell r="K53">
            <v>3504.98</v>
          </cell>
          <cell r="L53">
            <v>100</v>
          </cell>
        </row>
        <row r="54">
          <cell r="B54" t="str">
            <v>DR/PUN/23-24/56031368</v>
          </cell>
          <cell r="C54" t="str">
            <v>CPUN24/056016050</v>
          </cell>
          <cell r="D54" t="str">
            <v>CAPGEMINI TECHNOLOGY SERVICES INDIA LIMITED</v>
          </cell>
          <cell r="E54" t="str">
            <v>SHIVNERI CAR RENTALS PVT LTD</v>
          </cell>
          <cell r="F54" t="str">
            <v>Koustubh  Mangrulkar</v>
          </cell>
          <cell r="G54" t="str">
            <v>SP G/G : MUM-PUN ONE WAY DROP-180</v>
          </cell>
          <cell r="H54" t="str">
            <v>MH12QW9765</v>
          </cell>
          <cell r="I54" t="str">
            <v>JEEVAN</v>
          </cell>
          <cell r="J54">
            <v>917757945685</v>
          </cell>
          <cell r="K54">
            <v>4371.9399999999996</v>
          </cell>
          <cell r="L54">
            <v>365</v>
          </cell>
        </row>
        <row r="55">
          <cell r="B55" t="str">
            <v>DR/PUN/23-24/56031376</v>
          </cell>
          <cell r="C55" t="str">
            <v>CPUN24/056015962</v>
          </cell>
          <cell r="D55" t="str">
            <v>CAPGEMINI TECHNOLOGY SERVICES INDIA LIMITED</v>
          </cell>
          <cell r="E55" t="str">
            <v>SHIVNERI CAR RENTALS PVT LTD</v>
          </cell>
          <cell r="F55" t="str">
            <v>Yashodhan  Vipradas</v>
          </cell>
          <cell r="G55" t="str">
            <v>SP G/G : MUM-PUN ONE WAY DROP-180</v>
          </cell>
          <cell r="H55" t="str">
            <v>MH12SF3765</v>
          </cell>
          <cell r="I55" t="str">
            <v>SANJAY</v>
          </cell>
          <cell r="J55">
            <v>917875003017</v>
          </cell>
          <cell r="K55">
            <v>4371.9399999999996</v>
          </cell>
          <cell r="L55">
            <v>410</v>
          </cell>
        </row>
        <row r="56">
          <cell r="B56" t="str">
            <v>DR/PUN/23-24/56031444</v>
          </cell>
          <cell r="C56" t="str">
            <v>CPUN24/056016057</v>
          </cell>
          <cell r="D56" t="str">
            <v>BAJAJ AUTO LIMITED</v>
          </cell>
          <cell r="E56" t="str">
            <v>SHIVNERI CAR RENTALS PVT LTD</v>
          </cell>
          <cell r="F56" t="str">
            <v>Ashif Shamim S / Arun Prakash</v>
          </cell>
          <cell r="G56" t="str">
            <v>SP G/G : MUM-PUN ONE WAY DROP-200</v>
          </cell>
          <cell r="H56" t="str">
            <v>MH12QG9465</v>
          </cell>
          <cell r="I56" t="str">
            <v>Tushar</v>
          </cell>
          <cell r="J56">
            <v>919921972456</v>
          </cell>
          <cell r="K56">
            <v>3054.74</v>
          </cell>
          <cell r="L56">
            <v>320</v>
          </cell>
        </row>
        <row r="57">
          <cell r="B57" t="str">
            <v>DR/PUN/23-24/56031264</v>
          </cell>
          <cell r="C57" t="str">
            <v>CIMH24/027001377</v>
          </cell>
          <cell r="D57" t="str">
            <v>ICICI BANK LIMITED</v>
          </cell>
          <cell r="E57" t="str">
            <v>SHIVNERI CAR RENTALS PVT LTD</v>
          </cell>
          <cell r="F57" t="str">
            <v>Mr PRABHAT K SINGH</v>
          </cell>
          <cell r="G57" t="str">
            <v>OSTN G/G : 1 Day/300 Kms</v>
          </cell>
          <cell r="H57" t="str">
            <v>MH12VT9216</v>
          </cell>
          <cell r="I57" t="str">
            <v>RAMESH</v>
          </cell>
          <cell r="J57">
            <v>918432163722</v>
          </cell>
          <cell r="K57">
            <v>8283.61</v>
          </cell>
          <cell r="L57">
            <v>527</v>
          </cell>
        </row>
        <row r="58">
          <cell r="B58" t="str">
            <v>DR/PUN/23-24/56031519</v>
          </cell>
          <cell r="C58" t="str">
            <v>CPUN24/056016069</v>
          </cell>
          <cell r="D58" t="str">
            <v>IDIADA AUTOMOTIVE TECHNOLOGY INDIA PRIVATE LIMITED</v>
          </cell>
          <cell r="E58" t="str">
            <v>SHIVNERI CAR RENTALS PVT LTD</v>
          </cell>
          <cell r="F58" t="str">
            <v>Sudip Chandratre</v>
          </cell>
          <cell r="G58" t="str">
            <v>G/G : 8/80</v>
          </cell>
          <cell r="H58" t="str">
            <v>MH12QW9756</v>
          </cell>
          <cell r="I58" t="str">
            <v>SUKHDEV</v>
          </cell>
          <cell r="J58">
            <v>917058047254</v>
          </cell>
          <cell r="K58">
            <v>4675.29</v>
          </cell>
          <cell r="L58">
            <v>0</v>
          </cell>
        </row>
        <row r="59">
          <cell r="B59" t="str">
            <v>DR/PUN/23-24/56031515</v>
          </cell>
          <cell r="C59" t="str">
            <v>CIMH24/027001453</v>
          </cell>
          <cell r="D59" t="str">
            <v>SAP INDIA PRIVATE LIMITED</v>
          </cell>
          <cell r="E59" t="str">
            <v>SHIVNERI CAR RENTALS PVT LTD</v>
          </cell>
          <cell r="F59" t="str">
            <v>Girikanth Avadhanula</v>
          </cell>
          <cell r="G59" t="str">
            <v>P/P : 8/80</v>
          </cell>
          <cell r="H59" t="str">
            <v>MH12VF1496</v>
          </cell>
          <cell r="I59" t="str">
            <v>SUMIT</v>
          </cell>
          <cell r="J59">
            <v>917057801984</v>
          </cell>
          <cell r="K59">
            <v>1997.79</v>
          </cell>
          <cell r="L59">
            <v>0</v>
          </cell>
        </row>
        <row r="60">
          <cell r="B60" t="str">
            <v>DR/PUN/23-24/56031853</v>
          </cell>
          <cell r="C60" t="str">
            <v>CPUN24/056016045</v>
          </cell>
          <cell r="D60" t="str">
            <v>BAJAJ AUTO LIMITED</v>
          </cell>
          <cell r="E60" t="str">
            <v>SHIVNERI CAR RENTALS PVT LTD</v>
          </cell>
          <cell r="F60" t="str">
            <v>Shardul Mujumdar / Abhinav Sharma / Udit Kukreja / Hafiz Salim</v>
          </cell>
          <cell r="G60" t="str">
            <v>OSTN G/G : 1 Day/300 Kms</v>
          </cell>
          <cell r="H60" t="str">
            <v>MH12VT9216</v>
          </cell>
          <cell r="I60" t="str">
            <v>RAMESH</v>
          </cell>
          <cell r="J60">
            <v>918432163722</v>
          </cell>
          <cell r="K60">
            <v>6859.44</v>
          </cell>
          <cell r="L60">
            <v>930</v>
          </cell>
        </row>
        <row r="61">
          <cell r="B61" t="str">
            <v>DR/PUN/23-24/56031831</v>
          </cell>
          <cell r="C61" t="str">
            <v>CPUN24/056016046</v>
          </cell>
          <cell r="D61" t="str">
            <v>NIHILENT LIMITED</v>
          </cell>
          <cell r="E61" t="str">
            <v>SHIVNERI CAR RENTALS PVT LTD</v>
          </cell>
          <cell r="F61" t="str">
            <v>Sumit Ghosh</v>
          </cell>
          <cell r="G61" t="str">
            <v>SP G/G : MUM-PUN ONE WAY DROP</v>
          </cell>
          <cell r="H61" t="str">
            <v>MH12QW9156</v>
          </cell>
          <cell r="I61" t="str">
            <v>ANAND</v>
          </cell>
          <cell r="J61">
            <v>916361054714</v>
          </cell>
          <cell r="K61">
            <v>4012.7</v>
          </cell>
          <cell r="L61">
            <v>365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workbookViewId="0"/>
  </sheetViews>
  <sheetFormatPr defaultRowHeight="14.4" x14ac:dyDescent="0.3"/>
  <cols>
    <col min="1" max="1" width="9.21875" bestFit="1" customWidth="1"/>
    <col min="2" max="3" width="27.77734375" bestFit="1" customWidth="1"/>
    <col min="4" max="5" width="33.33203125" bestFit="1" customWidth="1"/>
    <col min="6" max="6" width="27.77734375" bestFit="1" customWidth="1"/>
    <col min="7" max="7" width="24.109375" bestFit="1" customWidth="1"/>
    <col min="8" max="13" width="18.5546875" bestFit="1" customWidth="1"/>
    <col min="14" max="14" width="22.21875" bestFit="1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9">
        <v>918503117436</v>
      </c>
      <c r="O2" s="9">
        <v>7181.95</v>
      </c>
      <c r="P2" s="9">
        <f>VLOOKUP(B2:B61,'[1]Closed dutyslip Jan24'!$B$2:$L$61,11,)</f>
        <v>862</v>
      </c>
      <c r="Q2" s="4">
        <v>201.1</v>
      </c>
      <c r="R2" s="4">
        <f>ROUND(Q2,2)</f>
        <v>201.1</v>
      </c>
      <c r="S2" s="4" t="s">
        <v>36</v>
      </c>
      <c r="T2" s="4">
        <f>Q2+R2</f>
        <v>402.2</v>
      </c>
      <c r="U2" s="4">
        <f>O2+P2+T2</f>
        <v>8446.15</v>
      </c>
      <c r="V2" s="3" t="s">
        <v>538</v>
      </c>
      <c r="W2" s="5">
        <v>45346</v>
      </c>
    </row>
    <row r="3" spans="1:23" x14ac:dyDescent="0.3">
      <c r="A3" s="6" t="s">
        <v>37</v>
      </c>
      <c r="B3" s="7" t="s">
        <v>38</v>
      </c>
      <c r="C3" s="7" t="s">
        <v>39</v>
      </c>
      <c r="D3" s="7" t="s">
        <v>40</v>
      </c>
      <c r="E3" s="7" t="s">
        <v>27</v>
      </c>
      <c r="F3" s="7" t="s">
        <v>41</v>
      </c>
      <c r="G3" s="7" t="s">
        <v>42</v>
      </c>
      <c r="H3" s="8" t="s">
        <v>43</v>
      </c>
      <c r="I3" s="8" t="s">
        <v>44</v>
      </c>
      <c r="J3" s="8" t="s">
        <v>45</v>
      </c>
      <c r="K3" s="8" t="s">
        <v>46</v>
      </c>
      <c r="L3" s="7" t="s">
        <v>47</v>
      </c>
      <c r="M3" s="7" t="s">
        <v>48</v>
      </c>
      <c r="N3" s="10">
        <v>917350376563</v>
      </c>
      <c r="O3" s="9">
        <v>1194.7</v>
      </c>
      <c r="P3" s="9">
        <f>VLOOKUP(B3:B62,'[1]Closed dutyslip Jan24'!$B$2:$L$61,11,)</f>
        <v>90</v>
      </c>
      <c r="Q3" s="4">
        <v>32.119999999999997</v>
      </c>
      <c r="R3" s="4">
        <f t="shared" ref="R3:R61" si="0">ROUND(Q3,2)</f>
        <v>32.119999999999997</v>
      </c>
      <c r="S3" s="8" t="s">
        <v>36</v>
      </c>
      <c r="T3" s="4">
        <f t="shared" ref="T3:T61" si="1">Q3+R3</f>
        <v>64.239999999999995</v>
      </c>
      <c r="U3" s="4">
        <f t="shared" ref="U3:U61" si="2">O3+P3+T3</f>
        <v>1348.94</v>
      </c>
      <c r="V3" s="3" t="s">
        <v>538</v>
      </c>
      <c r="W3" s="5">
        <v>45346</v>
      </c>
    </row>
    <row r="4" spans="1:23" x14ac:dyDescent="0.3">
      <c r="A4" s="2" t="s">
        <v>49</v>
      </c>
      <c r="B4" s="3" t="s">
        <v>50</v>
      </c>
      <c r="C4" s="3" t="s">
        <v>51</v>
      </c>
      <c r="D4" s="3" t="s">
        <v>40</v>
      </c>
      <c r="E4" s="3" t="s">
        <v>27</v>
      </c>
      <c r="F4" s="3" t="s">
        <v>52</v>
      </c>
      <c r="G4" s="3" t="s">
        <v>53</v>
      </c>
      <c r="H4" s="4" t="s">
        <v>54</v>
      </c>
      <c r="I4" s="4" t="s">
        <v>36</v>
      </c>
      <c r="J4" s="4" t="s">
        <v>55</v>
      </c>
      <c r="K4" s="4" t="s">
        <v>56</v>
      </c>
      <c r="L4" s="3" t="s">
        <v>57</v>
      </c>
      <c r="M4" s="3" t="s">
        <v>58</v>
      </c>
      <c r="N4" s="9">
        <v>919370775617</v>
      </c>
      <c r="O4" s="9">
        <v>3118.6</v>
      </c>
      <c r="P4" s="9">
        <f>VLOOKUP(B4:B63,'[1]Closed dutyslip Jan24'!$B$2:$L$61,11,)</f>
        <v>0</v>
      </c>
      <c r="Q4" s="4">
        <v>77.97</v>
      </c>
      <c r="R4" s="4">
        <f t="shared" si="0"/>
        <v>77.97</v>
      </c>
      <c r="S4" s="4" t="s">
        <v>36</v>
      </c>
      <c r="T4" s="4">
        <f t="shared" si="1"/>
        <v>155.94</v>
      </c>
      <c r="U4" s="4">
        <f t="shared" si="2"/>
        <v>3274.54</v>
      </c>
      <c r="V4" s="3" t="s">
        <v>538</v>
      </c>
      <c r="W4" s="5">
        <v>45346</v>
      </c>
    </row>
    <row r="5" spans="1:23" x14ac:dyDescent="0.3">
      <c r="A5" s="6" t="s">
        <v>59</v>
      </c>
      <c r="B5" s="7" t="s">
        <v>60</v>
      </c>
      <c r="C5" s="7" t="s">
        <v>51</v>
      </c>
      <c r="D5" s="7" t="s">
        <v>40</v>
      </c>
      <c r="E5" s="7" t="s">
        <v>27</v>
      </c>
      <c r="F5" s="7" t="s">
        <v>61</v>
      </c>
      <c r="G5" s="7" t="s">
        <v>53</v>
      </c>
      <c r="H5" s="8" t="s">
        <v>62</v>
      </c>
      <c r="I5" s="8" t="s">
        <v>36</v>
      </c>
      <c r="J5" s="8" t="s">
        <v>63</v>
      </c>
      <c r="K5" s="8" t="s">
        <v>64</v>
      </c>
      <c r="L5" s="7" t="s">
        <v>65</v>
      </c>
      <c r="M5" s="7" t="s">
        <v>66</v>
      </c>
      <c r="N5" s="10">
        <v>919284132667</v>
      </c>
      <c r="O5" s="9">
        <v>2839.2</v>
      </c>
      <c r="P5" s="9">
        <f>VLOOKUP(B5:B64,'[1]Closed dutyslip Jan24'!$B$2:$L$61,11,)</f>
        <v>0</v>
      </c>
      <c r="Q5" s="4">
        <v>70.98</v>
      </c>
      <c r="R5" s="4">
        <f t="shared" si="0"/>
        <v>70.98</v>
      </c>
      <c r="S5" s="8" t="s">
        <v>36</v>
      </c>
      <c r="T5" s="4">
        <f t="shared" si="1"/>
        <v>141.96</v>
      </c>
      <c r="U5" s="4">
        <f t="shared" si="2"/>
        <v>2981.16</v>
      </c>
      <c r="V5" s="3" t="s">
        <v>538</v>
      </c>
      <c r="W5" s="5">
        <v>45346</v>
      </c>
    </row>
    <row r="6" spans="1:23" x14ac:dyDescent="0.3">
      <c r="A6" s="2" t="s">
        <v>67</v>
      </c>
      <c r="B6" s="3" t="s">
        <v>68</v>
      </c>
      <c r="C6" s="3" t="s">
        <v>69</v>
      </c>
      <c r="D6" s="3" t="s">
        <v>70</v>
      </c>
      <c r="E6" s="3" t="s">
        <v>27</v>
      </c>
      <c r="F6" s="3" t="s">
        <v>71</v>
      </c>
      <c r="G6" s="3" t="s">
        <v>72</v>
      </c>
      <c r="H6" s="4" t="s">
        <v>73</v>
      </c>
      <c r="I6" s="4" t="s">
        <v>36</v>
      </c>
      <c r="J6" s="4" t="s">
        <v>74</v>
      </c>
      <c r="K6" s="4" t="s">
        <v>75</v>
      </c>
      <c r="L6" s="3" t="s">
        <v>76</v>
      </c>
      <c r="M6" s="3" t="s">
        <v>77</v>
      </c>
      <c r="N6" s="9">
        <v>919896770123</v>
      </c>
      <c r="O6" s="9">
        <v>1997.79</v>
      </c>
      <c r="P6" s="9">
        <f>VLOOKUP(B6:B65,'[1]Closed dutyslip Jan24'!$B$2:$L$61,11,)</f>
        <v>0</v>
      </c>
      <c r="Q6" s="4">
        <v>49.94</v>
      </c>
      <c r="R6" s="4">
        <f t="shared" si="0"/>
        <v>49.94</v>
      </c>
      <c r="S6" s="4" t="s">
        <v>36</v>
      </c>
      <c r="T6" s="4">
        <f t="shared" si="1"/>
        <v>99.88</v>
      </c>
      <c r="U6" s="4">
        <f t="shared" si="2"/>
        <v>2097.67</v>
      </c>
      <c r="V6" s="3" t="s">
        <v>538</v>
      </c>
      <c r="W6" s="5">
        <v>45346</v>
      </c>
    </row>
    <row r="7" spans="1:23" x14ac:dyDescent="0.3">
      <c r="A7" s="6" t="s">
        <v>78</v>
      </c>
      <c r="B7" s="7" t="s">
        <v>79</v>
      </c>
      <c r="C7" s="7" t="s">
        <v>51</v>
      </c>
      <c r="D7" s="7" t="s">
        <v>40</v>
      </c>
      <c r="E7" s="7" t="s">
        <v>27</v>
      </c>
      <c r="F7" s="7" t="s">
        <v>80</v>
      </c>
      <c r="G7" s="7" t="s">
        <v>53</v>
      </c>
      <c r="H7" s="8" t="s">
        <v>81</v>
      </c>
      <c r="I7" s="8" t="s">
        <v>44</v>
      </c>
      <c r="J7" s="8" t="s">
        <v>82</v>
      </c>
      <c r="K7" s="8" t="s">
        <v>83</v>
      </c>
      <c r="L7" s="7" t="s">
        <v>84</v>
      </c>
      <c r="M7" s="7" t="s">
        <v>85</v>
      </c>
      <c r="N7" s="10">
        <v>918055603232</v>
      </c>
      <c r="O7" s="9">
        <v>2759.37</v>
      </c>
      <c r="P7" s="9">
        <f>VLOOKUP(B7:B66,'[1]Closed dutyslip Jan24'!$B$2:$L$61,11,)</f>
        <v>90</v>
      </c>
      <c r="Q7" s="4">
        <v>71.23</v>
      </c>
      <c r="R7" s="4">
        <f t="shared" si="0"/>
        <v>71.23</v>
      </c>
      <c r="S7" s="8" t="s">
        <v>36</v>
      </c>
      <c r="T7" s="4">
        <f t="shared" si="1"/>
        <v>142.46</v>
      </c>
      <c r="U7" s="4">
        <f t="shared" si="2"/>
        <v>2991.83</v>
      </c>
      <c r="V7" s="3" t="s">
        <v>538</v>
      </c>
      <c r="W7" s="5">
        <v>45346</v>
      </c>
    </row>
    <row r="8" spans="1:23" x14ac:dyDescent="0.3">
      <c r="A8" s="2" t="s">
        <v>86</v>
      </c>
      <c r="B8" s="3" t="s">
        <v>87</v>
      </c>
      <c r="C8" s="3" t="s">
        <v>88</v>
      </c>
      <c r="D8" s="3" t="s">
        <v>89</v>
      </c>
      <c r="E8" s="3" t="s">
        <v>27</v>
      </c>
      <c r="F8" s="3" t="s">
        <v>90</v>
      </c>
      <c r="G8" s="3" t="s">
        <v>29</v>
      </c>
      <c r="H8" s="4" t="s">
        <v>91</v>
      </c>
      <c r="I8" s="4" t="s">
        <v>92</v>
      </c>
      <c r="J8" s="4" t="s">
        <v>93</v>
      </c>
      <c r="K8" s="4" t="s">
        <v>94</v>
      </c>
      <c r="L8" s="3" t="s">
        <v>95</v>
      </c>
      <c r="M8" s="3" t="s">
        <v>96</v>
      </c>
      <c r="N8" s="9">
        <v>918080307748</v>
      </c>
      <c r="O8" s="9">
        <v>9221.61</v>
      </c>
      <c r="P8" s="9">
        <f>VLOOKUP(B8:B67,'[1]Closed dutyslip Jan24'!$B$2:$L$61,11,)</f>
        <v>510</v>
      </c>
      <c r="Q8" s="4">
        <v>243.29</v>
      </c>
      <c r="R8" s="4">
        <f t="shared" si="0"/>
        <v>243.29</v>
      </c>
      <c r="S8" s="4" t="s">
        <v>36</v>
      </c>
      <c r="T8" s="4">
        <f t="shared" si="1"/>
        <v>486.58</v>
      </c>
      <c r="U8" s="4">
        <f t="shared" si="2"/>
        <v>10218.19</v>
      </c>
      <c r="V8" s="3" t="s">
        <v>538</v>
      </c>
      <c r="W8" s="5">
        <v>45346</v>
      </c>
    </row>
    <row r="9" spans="1:23" x14ac:dyDescent="0.3">
      <c r="A9" s="6" t="s">
        <v>97</v>
      </c>
      <c r="B9" s="7" t="s">
        <v>98</v>
      </c>
      <c r="C9" s="7" t="s">
        <v>99</v>
      </c>
      <c r="D9" s="7" t="s">
        <v>100</v>
      </c>
      <c r="E9" s="7" t="s">
        <v>27</v>
      </c>
      <c r="F9" s="7" t="s">
        <v>101</v>
      </c>
      <c r="G9" s="7" t="s">
        <v>102</v>
      </c>
      <c r="H9" s="8" t="s">
        <v>103</v>
      </c>
      <c r="I9" s="8" t="s">
        <v>104</v>
      </c>
      <c r="J9" s="8" t="s">
        <v>105</v>
      </c>
      <c r="K9" s="8" t="s">
        <v>106</v>
      </c>
      <c r="L9" s="7" t="s">
        <v>107</v>
      </c>
      <c r="M9" s="7" t="s">
        <v>108</v>
      </c>
      <c r="N9" s="10">
        <v>919561885454</v>
      </c>
      <c r="O9" s="9">
        <v>6490.62</v>
      </c>
      <c r="P9" s="9">
        <f>VLOOKUP(B9:B68,'[1]Closed dutyslip Jan24'!$B$2:$L$61,11,)</f>
        <v>730</v>
      </c>
      <c r="Q9" s="4">
        <v>180.52</v>
      </c>
      <c r="R9" s="4">
        <f t="shared" si="0"/>
        <v>180.52</v>
      </c>
      <c r="S9" s="8" t="s">
        <v>36</v>
      </c>
      <c r="T9" s="4">
        <f t="shared" si="1"/>
        <v>361.04</v>
      </c>
      <c r="U9" s="4">
        <f t="shared" si="2"/>
        <v>7581.66</v>
      </c>
      <c r="V9" s="3" t="s">
        <v>538</v>
      </c>
      <c r="W9" s="5">
        <v>45346</v>
      </c>
    </row>
    <row r="10" spans="1:23" x14ac:dyDescent="0.3">
      <c r="A10" s="2" t="s">
        <v>109</v>
      </c>
      <c r="B10" s="3" t="s">
        <v>110</v>
      </c>
      <c r="C10" s="3" t="s">
        <v>39</v>
      </c>
      <c r="D10" s="3" t="s">
        <v>40</v>
      </c>
      <c r="E10" s="3" t="s">
        <v>27</v>
      </c>
      <c r="F10" s="3" t="s">
        <v>111</v>
      </c>
      <c r="G10" s="3" t="s">
        <v>53</v>
      </c>
      <c r="H10" s="4" t="s">
        <v>112</v>
      </c>
      <c r="I10" s="4" t="s">
        <v>36</v>
      </c>
      <c r="J10" s="4" t="s">
        <v>113</v>
      </c>
      <c r="K10" s="4" t="s">
        <v>114</v>
      </c>
      <c r="L10" s="3" t="s">
        <v>47</v>
      </c>
      <c r="M10" s="3" t="s">
        <v>48</v>
      </c>
      <c r="N10" s="9">
        <v>917350376563</v>
      </c>
      <c r="O10" s="9">
        <v>2879.1099999999997</v>
      </c>
      <c r="P10" s="9">
        <f>VLOOKUP(B10:B69,'[1]Closed dutyslip Jan24'!$B$2:$L$61,11,)</f>
        <v>0</v>
      </c>
      <c r="Q10" s="4">
        <v>71.98</v>
      </c>
      <c r="R10" s="4">
        <f t="shared" si="0"/>
        <v>71.98</v>
      </c>
      <c r="S10" s="4" t="s">
        <v>36</v>
      </c>
      <c r="T10" s="4">
        <f t="shared" si="1"/>
        <v>143.96</v>
      </c>
      <c r="U10" s="4">
        <f t="shared" si="2"/>
        <v>3023.0699999999997</v>
      </c>
      <c r="V10" s="3" t="s">
        <v>538</v>
      </c>
      <c r="W10" s="5">
        <v>45346</v>
      </c>
    </row>
    <row r="11" spans="1:23" x14ac:dyDescent="0.3">
      <c r="A11" s="6" t="s">
        <v>115</v>
      </c>
      <c r="B11" s="7" t="s">
        <v>116</v>
      </c>
      <c r="C11" s="7" t="s">
        <v>51</v>
      </c>
      <c r="D11" s="7" t="s">
        <v>40</v>
      </c>
      <c r="E11" s="7" t="s">
        <v>27</v>
      </c>
      <c r="F11" s="7" t="s">
        <v>61</v>
      </c>
      <c r="G11" s="7" t="s">
        <v>53</v>
      </c>
      <c r="H11" s="8" t="s">
        <v>62</v>
      </c>
      <c r="I11" s="8" t="s">
        <v>36</v>
      </c>
      <c r="J11" s="8" t="s">
        <v>63</v>
      </c>
      <c r="K11" s="8" t="s">
        <v>64</v>
      </c>
      <c r="L11" s="7" t="s">
        <v>65</v>
      </c>
      <c r="M11" s="7" t="s">
        <v>66</v>
      </c>
      <c r="N11" s="10">
        <v>919284132667</v>
      </c>
      <c r="O11" s="9">
        <v>2839.2</v>
      </c>
      <c r="P11" s="9">
        <f>VLOOKUP(B11:B70,'[1]Closed dutyslip Jan24'!$B$2:$L$61,11,)</f>
        <v>0</v>
      </c>
      <c r="Q11" s="4">
        <v>70.98</v>
      </c>
      <c r="R11" s="4">
        <f t="shared" si="0"/>
        <v>70.98</v>
      </c>
      <c r="S11" s="8" t="s">
        <v>36</v>
      </c>
      <c r="T11" s="4">
        <f t="shared" si="1"/>
        <v>141.96</v>
      </c>
      <c r="U11" s="4">
        <f t="shared" si="2"/>
        <v>2981.16</v>
      </c>
      <c r="V11" s="3" t="s">
        <v>538</v>
      </c>
      <c r="W11" s="5">
        <v>45346</v>
      </c>
    </row>
    <row r="12" spans="1:23" x14ac:dyDescent="0.3">
      <c r="A12" s="2" t="s">
        <v>117</v>
      </c>
      <c r="B12" s="3" t="s">
        <v>118</v>
      </c>
      <c r="C12" s="3" t="s">
        <v>119</v>
      </c>
      <c r="D12" s="3" t="s">
        <v>120</v>
      </c>
      <c r="E12" s="3" t="s">
        <v>27</v>
      </c>
      <c r="F12" s="3" t="s">
        <v>121</v>
      </c>
      <c r="G12" s="3" t="s">
        <v>122</v>
      </c>
      <c r="H12" s="4" t="s">
        <v>123</v>
      </c>
      <c r="I12" s="4" t="s">
        <v>36</v>
      </c>
      <c r="J12" s="4" t="s">
        <v>124</v>
      </c>
      <c r="K12" s="4" t="s">
        <v>125</v>
      </c>
      <c r="L12" s="3" t="s">
        <v>126</v>
      </c>
      <c r="M12" s="3" t="s">
        <v>127</v>
      </c>
      <c r="N12" s="9">
        <v>919324598863</v>
      </c>
      <c r="O12" s="9">
        <v>1937.1200000000001</v>
      </c>
      <c r="P12" s="9">
        <f>VLOOKUP(B12:B71,'[1]Closed dutyslip Jan24'!$B$2:$L$61,11,)</f>
        <v>0</v>
      </c>
      <c r="Q12" s="4">
        <v>48.43</v>
      </c>
      <c r="R12" s="4">
        <f t="shared" si="0"/>
        <v>48.43</v>
      </c>
      <c r="S12" s="4" t="s">
        <v>36</v>
      </c>
      <c r="T12" s="4">
        <f t="shared" si="1"/>
        <v>96.86</v>
      </c>
      <c r="U12" s="4">
        <f t="shared" si="2"/>
        <v>2033.98</v>
      </c>
      <c r="V12" s="3" t="s">
        <v>538</v>
      </c>
      <c r="W12" s="5">
        <v>45346</v>
      </c>
    </row>
    <row r="13" spans="1:23" x14ac:dyDescent="0.3">
      <c r="A13" s="6" t="s">
        <v>128</v>
      </c>
      <c r="B13" s="7" t="s">
        <v>129</v>
      </c>
      <c r="C13" s="7" t="s">
        <v>130</v>
      </c>
      <c r="D13" s="7" t="s">
        <v>131</v>
      </c>
      <c r="E13" s="7" t="s">
        <v>27</v>
      </c>
      <c r="F13" s="7" t="s">
        <v>132</v>
      </c>
      <c r="G13" s="7" t="s">
        <v>122</v>
      </c>
      <c r="H13" s="8" t="s">
        <v>133</v>
      </c>
      <c r="I13" s="8" t="s">
        <v>36</v>
      </c>
      <c r="J13" s="8" t="s">
        <v>134</v>
      </c>
      <c r="K13" s="8" t="s">
        <v>135</v>
      </c>
      <c r="L13" s="7" t="s">
        <v>136</v>
      </c>
      <c r="M13" s="7" t="s">
        <v>137</v>
      </c>
      <c r="N13" s="10">
        <v>919765224692</v>
      </c>
      <c r="O13" s="9">
        <v>1785.44</v>
      </c>
      <c r="P13" s="9">
        <f>VLOOKUP(B13:B72,'[1]Closed dutyslip Jan24'!$B$2:$L$61,11,)</f>
        <v>0</v>
      </c>
      <c r="Q13" s="4">
        <v>44.64</v>
      </c>
      <c r="R13" s="4">
        <f t="shared" si="0"/>
        <v>44.64</v>
      </c>
      <c r="S13" s="8" t="s">
        <v>36</v>
      </c>
      <c r="T13" s="4">
        <f t="shared" si="1"/>
        <v>89.28</v>
      </c>
      <c r="U13" s="4">
        <f t="shared" si="2"/>
        <v>1874.72</v>
      </c>
      <c r="V13" s="3" t="s">
        <v>538</v>
      </c>
      <c r="W13" s="5">
        <v>45346</v>
      </c>
    </row>
    <row r="14" spans="1:23" x14ac:dyDescent="0.3">
      <c r="A14" s="2" t="s">
        <v>138</v>
      </c>
      <c r="B14" s="3" t="s">
        <v>139</v>
      </c>
      <c r="C14" s="3" t="s">
        <v>140</v>
      </c>
      <c r="D14" s="3" t="s">
        <v>141</v>
      </c>
      <c r="E14" s="3" t="s">
        <v>27</v>
      </c>
      <c r="F14" s="3" t="s">
        <v>142</v>
      </c>
      <c r="G14" s="3" t="s">
        <v>143</v>
      </c>
      <c r="H14" s="4" t="s">
        <v>144</v>
      </c>
      <c r="I14" s="4" t="s">
        <v>145</v>
      </c>
      <c r="J14" s="4" t="s">
        <v>146</v>
      </c>
      <c r="K14" s="4" t="s">
        <v>147</v>
      </c>
      <c r="L14" s="3" t="s">
        <v>148</v>
      </c>
      <c r="M14" s="3" t="s">
        <v>149</v>
      </c>
      <c r="N14" s="9">
        <v>917559182779</v>
      </c>
      <c r="O14" s="9">
        <v>2815.25</v>
      </c>
      <c r="P14" s="9">
        <f>VLOOKUP(B14:B73,'[1]Closed dutyslip Jan24'!$B$2:$L$61,11,)</f>
        <v>365</v>
      </c>
      <c r="Q14" s="4">
        <v>79.510000000000005</v>
      </c>
      <c r="R14" s="4">
        <f t="shared" si="0"/>
        <v>79.510000000000005</v>
      </c>
      <c r="S14" s="4" t="s">
        <v>36</v>
      </c>
      <c r="T14" s="4">
        <f t="shared" si="1"/>
        <v>159.02000000000001</v>
      </c>
      <c r="U14" s="4">
        <f t="shared" si="2"/>
        <v>3339.27</v>
      </c>
      <c r="V14" s="3" t="s">
        <v>538</v>
      </c>
      <c r="W14" s="5">
        <v>45346</v>
      </c>
    </row>
    <row r="15" spans="1:23" x14ac:dyDescent="0.3">
      <c r="A15" s="6" t="s">
        <v>150</v>
      </c>
      <c r="B15" s="7" t="s">
        <v>151</v>
      </c>
      <c r="C15" s="7" t="s">
        <v>152</v>
      </c>
      <c r="D15" s="7" t="s">
        <v>141</v>
      </c>
      <c r="E15" s="7" t="s">
        <v>27</v>
      </c>
      <c r="F15" s="7" t="s">
        <v>153</v>
      </c>
      <c r="G15" s="7" t="s">
        <v>154</v>
      </c>
      <c r="H15" s="8" t="s">
        <v>155</v>
      </c>
      <c r="I15" s="8" t="s">
        <v>104</v>
      </c>
      <c r="J15" s="8" t="s">
        <v>156</v>
      </c>
      <c r="K15" s="8" t="s">
        <v>157</v>
      </c>
      <c r="L15" s="7" t="s">
        <v>107</v>
      </c>
      <c r="M15" s="7" t="s">
        <v>108</v>
      </c>
      <c r="N15" s="10">
        <v>919561885454</v>
      </c>
      <c r="O15" s="9">
        <v>4012.7</v>
      </c>
      <c r="P15" s="9">
        <f>VLOOKUP(B15:B74,'[1]Closed dutyslip Jan24'!$B$2:$L$61,11,)</f>
        <v>730</v>
      </c>
      <c r="Q15" s="4">
        <v>118.57</v>
      </c>
      <c r="R15" s="4">
        <f t="shared" si="0"/>
        <v>118.57</v>
      </c>
      <c r="S15" s="8" t="s">
        <v>36</v>
      </c>
      <c r="T15" s="4">
        <f t="shared" si="1"/>
        <v>237.14</v>
      </c>
      <c r="U15" s="4">
        <f t="shared" si="2"/>
        <v>4979.84</v>
      </c>
      <c r="V15" s="3" t="s">
        <v>538</v>
      </c>
      <c r="W15" s="5">
        <v>45346</v>
      </c>
    </row>
    <row r="16" spans="1:23" x14ac:dyDescent="0.3">
      <c r="A16" s="2" t="s">
        <v>158</v>
      </c>
      <c r="B16" s="3" t="s">
        <v>159</v>
      </c>
      <c r="C16" s="3" t="s">
        <v>160</v>
      </c>
      <c r="D16" s="3" t="s">
        <v>141</v>
      </c>
      <c r="E16" s="3" t="s">
        <v>27</v>
      </c>
      <c r="F16" s="3" t="s">
        <v>161</v>
      </c>
      <c r="G16" s="3" t="s">
        <v>154</v>
      </c>
      <c r="H16" s="4" t="s">
        <v>155</v>
      </c>
      <c r="I16" s="4" t="s">
        <v>162</v>
      </c>
      <c r="J16" s="4" t="s">
        <v>163</v>
      </c>
      <c r="K16" s="4" t="s">
        <v>164</v>
      </c>
      <c r="L16" s="3" t="s">
        <v>165</v>
      </c>
      <c r="M16" s="3" t="s">
        <v>166</v>
      </c>
      <c r="N16" s="9">
        <v>919096763546</v>
      </c>
      <c r="O16" s="9">
        <v>4012.7</v>
      </c>
      <c r="P16" s="9">
        <f>VLOOKUP(B16:B75,'[1]Closed dutyslip Jan24'!$B$2:$L$61,11,)</f>
        <v>790</v>
      </c>
      <c r="Q16" s="4">
        <v>120.07</v>
      </c>
      <c r="R16" s="4">
        <f t="shared" si="0"/>
        <v>120.07</v>
      </c>
      <c r="S16" s="4" t="s">
        <v>36</v>
      </c>
      <c r="T16" s="4">
        <f t="shared" si="1"/>
        <v>240.14</v>
      </c>
      <c r="U16" s="4">
        <f t="shared" si="2"/>
        <v>5042.84</v>
      </c>
      <c r="V16" s="3" t="s">
        <v>538</v>
      </c>
      <c r="W16" s="5">
        <v>45346</v>
      </c>
    </row>
    <row r="17" spans="1:23" x14ac:dyDescent="0.3">
      <c r="A17" s="6" t="s">
        <v>167</v>
      </c>
      <c r="B17" s="7" t="s">
        <v>168</v>
      </c>
      <c r="C17" s="7" t="s">
        <v>169</v>
      </c>
      <c r="D17" s="7" t="s">
        <v>170</v>
      </c>
      <c r="E17" s="7" t="s">
        <v>27</v>
      </c>
      <c r="F17" s="7" t="s">
        <v>171</v>
      </c>
      <c r="G17" s="7" t="s">
        <v>102</v>
      </c>
      <c r="H17" s="8" t="s">
        <v>172</v>
      </c>
      <c r="I17" s="8" t="s">
        <v>173</v>
      </c>
      <c r="J17" s="8" t="s">
        <v>174</v>
      </c>
      <c r="K17" s="8" t="s">
        <v>175</v>
      </c>
      <c r="L17" s="7" t="s">
        <v>176</v>
      </c>
      <c r="M17" s="7" t="s">
        <v>177</v>
      </c>
      <c r="N17" s="10">
        <v>918830347003</v>
      </c>
      <c r="O17" s="9">
        <v>4347.99</v>
      </c>
      <c r="P17" s="9">
        <f>VLOOKUP(B17:B76,'[1]Closed dutyslip Jan24'!$B$2:$L$61,11,)</f>
        <v>711</v>
      </c>
      <c r="Q17" s="4">
        <v>126.47</v>
      </c>
      <c r="R17" s="4">
        <f t="shared" si="0"/>
        <v>126.47</v>
      </c>
      <c r="S17" s="8" t="s">
        <v>36</v>
      </c>
      <c r="T17" s="4">
        <f t="shared" si="1"/>
        <v>252.94</v>
      </c>
      <c r="U17" s="4">
        <f t="shared" si="2"/>
        <v>5311.9299999999994</v>
      </c>
      <c r="V17" s="3" t="s">
        <v>538</v>
      </c>
      <c r="W17" s="5">
        <v>45346</v>
      </c>
    </row>
    <row r="18" spans="1:23" x14ac:dyDescent="0.3">
      <c r="A18" s="2" t="s">
        <v>178</v>
      </c>
      <c r="B18" s="3" t="s">
        <v>179</v>
      </c>
      <c r="C18" s="3" t="s">
        <v>180</v>
      </c>
      <c r="D18" s="3" t="s">
        <v>181</v>
      </c>
      <c r="E18" s="3" t="s">
        <v>27</v>
      </c>
      <c r="F18" s="3" t="s">
        <v>182</v>
      </c>
      <c r="G18" s="3" t="s">
        <v>29</v>
      </c>
      <c r="H18" s="4" t="s">
        <v>183</v>
      </c>
      <c r="I18" s="4" t="s">
        <v>104</v>
      </c>
      <c r="J18" s="4" t="s">
        <v>184</v>
      </c>
      <c r="K18" s="4" t="s">
        <v>185</v>
      </c>
      <c r="L18" s="3" t="s">
        <v>186</v>
      </c>
      <c r="M18" s="3" t="s">
        <v>187</v>
      </c>
      <c r="N18" s="9">
        <v>917020269530</v>
      </c>
      <c r="O18" s="9">
        <v>13113.320000000002</v>
      </c>
      <c r="P18" s="9">
        <f>VLOOKUP(B18:B77,'[1]Closed dutyslip Jan24'!$B$2:$L$61,11,)</f>
        <v>730</v>
      </c>
      <c r="Q18" s="4">
        <v>346.08</v>
      </c>
      <c r="R18" s="4">
        <f t="shared" si="0"/>
        <v>346.08</v>
      </c>
      <c r="S18" s="4" t="s">
        <v>36</v>
      </c>
      <c r="T18" s="4">
        <f t="shared" si="1"/>
        <v>692.16</v>
      </c>
      <c r="U18" s="4">
        <f t="shared" si="2"/>
        <v>14535.480000000001</v>
      </c>
      <c r="V18" s="3" t="s">
        <v>538</v>
      </c>
      <c r="W18" s="5">
        <v>45346</v>
      </c>
    </row>
    <row r="19" spans="1:23" x14ac:dyDescent="0.3">
      <c r="A19" s="6" t="s">
        <v>188</v>
      </c>
      <c r="B19" s="7" t="s">
        <v>189</v>
      </c>
      <c r="C19" s="7" t="s">
        <v>39</v>
      </c>
      <c r="D19" s="7" t="s">
        <v>40</v>
      </c>
      <c r="E19" s="7" t="s">
        <v>27</v>
      </c>
      <c r="F19" s="7" t="s">
        <v>111</v>
      </c>
      <c r="G19" s="7" t="s">
        <v>53</v>
      </c>
      <c r="H19" s="8" t="s">
        <v>112</v>
      </c>
      <c r="I19" s="8" t="s">
        <v>36</v>
      </c>
      <c r="J19" s="8" t="s">
        <v>113</v>
      </c>
      <c r="K19" s="8" t="s">
        <v>114</v>
      </c>
      <c r="L19" s="7" t="s">
        <v>190</v>
      </c>
      <c r="M19" s="7" t="s">
        <v>191</v>
      </c>
      <c r="N19" s="10">
        <v>917709719728</v>
      </c>
      <c r="O19" s="9">
        <v>2879.1099999999997</v>
      </c>
      <c r="P19" s="9">
        <f>VLOOKUP(B19:B78,'[1]Closed dutyslip Jan24'!$B$2:$L$61,11,)</f>
        <v>0</v>
      </c>
      <c r="Q19" s="4">
        <v>71.98</v>
      </c>
      <c r="R19" s="4">
        <f t="shared" si="0"/>
        <v>71.98</v>
      </c>
      <c r="S19" s="8" t="s">
        <v>36</v>
      </c>
      <c r="T19" s="4">
        <f t="shared" si="1"/>
        <v>143.96</v>
      </c>
      <c r="U19" s="4">
        <f t="shared" si="2"/>
        <v>3023.0699999999997</v>
      </c>
      <c r="V19" s="3" t="s">
        <v>538</v>
      </c>
      <c r="W19" s="5">
        <v>45346</v>
      </c>
    </row>
    <row r="20" spans="1:23" x14ac:dyDescent="0.3">
      <c r="A20" s="2" t="s">
        <v>192</v>
      </c>
      <c r="B20" s="3" t="s">
        <v>193</v>
      </c>
      <c r="C20" s="3" t="s">
        <v>39</v>
      </c>
      <c r="D20" s="3" t="s">
        <v>40</v>
      </c>
      <c r="E20" s="3" t="s">
        <v>27</v>
      </c>
      <c r="F20" s="3" t="s">
        <v>194</v>
      </c>
      <c r="G20" s="3" t="s">
        <v>53</v>
      </c>
      <c r="H20" s="4" t="s">
        <v>81</v>
      </c>
      <c r="I20" s="4" t="s">
        <v>36</v>
      </c>
      <c r="J20" s="4" t="s">
        <v>195</v>
      </c>
      <c r="K20" s="4" t="s">
        <v>196</v>
      </c>
      <c r="L20" s="3" t="s">
        <v>197</v>
      </c>
      <c r="M20" s="3" t="s">
        <v>198</v>
      </c>
      <c r="N20" s="9">
        <v>918149840021</v>
      </c>
      <c r="O20" s="9">
        <v>2759.37</v>
      </c>
      <c r="P20" s="9">
        <f>VLOOKUP(B20:B79,'[1]Closed dutyslip Jan24'!$B$2:$L$61,11,)</f>
        <v>0</v>
      </c>
      <c r="Q20" s="4">
        <v>68.98</v>
      </c>
      <c r="R20" s="4">
        <f t="shared" si="0"/>
        <v>68.98</v>
      </c>
      <c r="S20" s="4" t="s">
        <v>36</v>
      </c>
      <c r="T20" s="4">
        <f t="shared" si="1"/>
        <v>137.96</v>
      </c>
      <c r="U20" s="4">
        <f t="shared" si="2"/>
        <v>2897.33</v>
      </c>
      <c r="V20" s="3" t="s">
        <v>538</v>
      </c>
      <c r="W20" s="5">
        <v>45346</v>
      </c>
    </row>
    <row r="21" spans="1:23" x14ac:dyDescent="0.3">
      <c r="A21" s="6" t="s">
        <v>199</v>
      </c>
      <c r="B21" s="7" t="s">
        <v>200</v>
      </c>
      <c r="C21" s="7" t="s">
        <v>39</v>
      </c>
      <c r="D21" s="7" t="s">
        <v>40</v>
      </c>
      <c r="E21" s="7" t="s">
        <v>27</v>
      </c>
      <c r="F21" s="7" t="s">
        <v>201</v>
      </c>
      <c r="G21" s="7" t="s">
        <v>202</v>
      </c>
      <c r="H21" s="8" t="s">
        <v>203</v>
      </c>
      <c r="I21" s="8" t="s">
        <v>36</v>
      </c>
      <c r="J21" s="8" t="s">
        <v>204</v>
      </c>
      <c r="K21" s="8" t="s">
        <v>205</v>
      </c>
      <c r="L21" s="7" t="s">
        <v>76</v>
      </c>
      <c r="M21" s="7" t="s">
        <v>206</v>
      </c>
      <c r="N21" s="10">
        <v>919657602507</v>
      </c>
      <c r="O21" s="9">
        <v>1077.3500000000001</v>
      </c>
      <c r="P21" s="9">
        <f>VLOOKUP(B21:B80,'[1]Closed dutyslip Jan24'!$B$2:$L$61,11,)</f>
        <v>0</v>
      </c>
      <c r="Q21" s="4">
        <v>26.93</v>
      </c>
      <c r="R21" s="4">
        <f t="shared" si="0"/>
        <v>26.93</v>
      </c>
      <c r="S21" s="8" t="s">
        <v>36</v>
      </c>
      <c r="T21" s="4">
        <f t="shared" si="1"/>
        <v>53.86</v>
      </c>
      <c r="U21" s="4">
        <f t="shared" si="2"/>
        <v>1131.21</v>
      </c>
      <c r="V21" s="3" t="s">
        <v>538</v>
      </c>
      <c r="W21" s="5">
        <v>45346</v>
      </c>
    </row>
    <row r="22" spans="1:23" x14ac:dyDescent="0.3">
      <c r="A22" s="2" t="s">
        <v>207</v>
      </c>
      <c r="B22" s="3" t="s">
        <v>208</v>
      </c>
      <c r="C22" s="3" t="s">
        <v>51</v>
      </c>
      <c r="D22" s="3" t="s">
        <v>40</v>
      </c>
      <c r="E22" s="3" t="s">
        <v>27</v>
      </c>
      <c r="F22" s="3" t="s">
        <v>209</v>
      </c>
      <c r="G22" s="3" t="s">
        <v>72</v>
      </c>
      <c r="H22" s="4" t="s">
        <v>210</v>
      </c>
      <c r="I22" s="4" t="s">
        <v>211</v>
      </c>
      <c r="J22" s="4" t="s">
        <v>212</v>
      </c>
      <c r="K22" s="4" t="s">
        <v>213</v>
      </c>
      <c r="L22" s="3" t="s">
        <v>214</v>
      </c>
      <c r="M22" s="3" t="s">
        <v>215</v>
      </c>
      <c r="N22" s="9">
        <v>917507290187</v>
      </c>
      <c r="O22" s="9">
        <v>2974.91</v>
      </c>
      <c r="P22" s="9">
        <f>VLOOKUP(B22:B81,'[1]Closed dutyslip Jan24'!$B$2:$L$61,11,)</f>
        <v>100</v>
      </c>
      <c r="Q22" s="4">
        <v>76.87</v>
      </c>
      <c r="R22" s="4">
        <f t="shared" si="0"/>
        <v>76.87</v>
      </c>
      <c r="S22" s="4" t="s">
        <v>36</v>
      </c>
      <c r="T22" s="4">
        <f t="shared" si="1"/>
        <v>153.74</v>
      </c>
      <c r="U22" s="4">
        <f t="shared" si="2"/>
        <v>3228.6499999999996</v>
      </c>
      <c r="V22" s="3" t="s">
        <v>538</v>
      </c>
      <c r="W22" s="5">
        <v>45346</v>
      </c>
    </row>
    <row r="23" spans="1:23" x14ac:dyDescent="0.3">
      <c r="A23" s="6" t="s">
        <v>216</v>
      </c>
      <c r="B23" s="7" t="s">
        <v>217</v>
      </c>
      <c r="C23" s="7" t="s">
        <v>218</v>
      </c>
      <c r="D23" s="7" t="s">
        <v>219</v>
      </c>
      <c r="E23" s="7" t="s">
        <v>27</v>
      </c>
      <c r="F23" s="7" t="s">
        <v>220</v>
      </c>
      <c r="G23" s="7" t="s">
        <v>221</v>
      </c>
      <c r="H23" s="8" t="s">
        <v>222</v>
      </c>
      <c r="I23" s="8" t="s">
        <v>145</v>
      </c>
      <c r="J23" s="8" t="s">
        <v>223</v>
      </c>
      <c r="K23" s="8" t="s">
        <v>224</v>
      </c>
      <c r="L23" s="7" t="s">
        <v>148</v>
      </c>
      <c r="M23" s="7" t="s">
        <v>149</v>
      </c>
      <c r="N23" s="10">
        <v>919657602507</v>
      </c>
      <c r="O23" s="9">
        <v>4371.9399999999996</v>
      </c>
      <c r="P23" s="9">
        <f>VLOOKUP(B23:B82,'[1]Closed dutyslip Jan24'!$B$2:$L$61,11,)</f>
        <v>365</v>
      </c>
      <c r="Q23" s="4">
        <v>118.42</v>
      </c>
      <c r="R23" s="4">
        <f t="shared" si="0"/>
        <v>118.42</v>
      </c>
      <c r="S23" s="8" t="s">
        <v>36</v>
      </c>
      <c r="T23" s="4">
        <f t="shared" si="1"/>
        <v>236.84</v>
      </c>
      <c r="U23" s="4">
        <f t="shared" si="2"/>
        <v>4973.78</v>
      </c>
      <c r="V23" s="3" t="s">
        <v>538</v>
      </c>
      <c r="W23" s="5">
        <v>45346</v>
      </c>
    </row>
    <row r="24" spans="1:23" x14ac:dyDescent="0.3">
      <c r="A24" s="2" t="s">
        <v>225</v>
      </c>
      <c r="B24" s="3" t="s">
        <v>226</v>
      </c>
      <c r="C24" s="3" t="s">
        <v>227</v>
      </c>
      <c r="D24" s="3" t="s">
        <v>219</v>
      </c>
      <c r="E24" s="3" t="s">
        <v>27</v>
      </c>
      <c r="F24" s="3" t="s">
        <v>228</v>
      </c>
      <c r="G24" s="3" t="s">
        <v>221</v>
      </c>
      <c r="H24" s="4" t="s">
        <v>222</v>
      </c>
      <c r="I24" s="4" t="s">
        <v>145</v>
      </c>
      <c r="J24" s="4" t="s">
        <v>223</v>
      </c>
      <c r="K24" s="4" t="s">
        <v>224</v>
      </c>
      <c r="L24" s="3" t="s">
        <v>229</v>
      </c>
      <c r="M24" s="3" t="s">
        <v>230</v>
      </c>
      <c r="N24" s="9">
        <v>919579887025</v>
      </c>
      <c r="O24" s="9">
        <v>4371.9399999999996</v>
      </c>
      <c r="P24" s="9">
        <f>VLOOKUP(B24:B83,'[1]Closed dutyslip Jan24'!$B$2:$L$61,11,)</f>
        <v>365</v>
      </c>
      <c r="Q24" s="4">
        <v>118.42</v>
      </c>
      <c r="R24" s="4">
        <f t="shared" si="0"/>
        <v>118.42</v>
      </c>
      <c r="S24" s="4" t="s">
        <v>36</v>
      </c>
      <c r="T24" s="4">
        <f t="shared" si="1"/>
        <v>236.84</v>
      </c>
      <c r="U24" s="4">
        <f t="shared" si="2"/>
        <v>4973.78</v>
      </c>
      <c r="V24" s="3" t="s">
        <v>538</v>
      </c>
      <c r="W24" s="5">
        <v>45346</v>
      </c>
    </row>
    <row r="25" spans="1:23" x14ac:dyDescent="0.3">
      <c r="A25" s="6" t="s">
        <v>231</v>
      </c>
      <c r="B25" s="7" t="s">
        <v>232</v>
      </c>
      <c r="C25" s="7" t="s">
        <v>51</v>
      </c>
      <c r="D25" s="7" t="s">
        <v>40</v>
      </c>
      <c r="E25" s="7" t="s">
        <v>27</v>
      </c>
      <c r="F25" s="7" t="s">
        <v>233</v>
      </c>
      <c r="G25" s="7" t="s">
        <v>202</v>
      </c>
      <c r="H25" s="8" t="s">
        <v>234</v>
      </c>
      <c r="I25" s="8" t="s">
        <v>211</v>
      </c>
      <c r="J25" s="8" t="s">
        <v>235</v>
      </c>
      <c r="K25" s="8" t="s">
        <v>236</v>
      </c>
      <c r="L25" s="7" t="s">
        <v>237</v>
      </c>
      <c r="M25" s="7" t="s">
        <v>238</v>
      </c>
      <c r="N25" s="10">
        <v>919890441656</v>
      </c>
      <c r="O25" s="9">
        <v>1300.8700000000001</v>
      </c>
      <c r="P25" s="9">
        <f>VLOOKUP(B25:B84,'[1]Closed dutyslip Jan24'!$B$2:$L$61,11,)</f>
        <v>100</v>
      </c>
      <c r="Q25" s="4">
        <v>35.020000000000003</v>
      </c>
      <c r="R25" s="4">
        <f t="shared" si="0"/>
        <v>35.020000000000003</v>
      </c>
      <c r="S25" s="8" t="s">
        <v>36</v>
      </c>
      <c r="T25" s="4">
        <f t="shared" si="1"/>
        <v>70.040000000000006</v>
      </c>
      <c r="U25" s="4">
        <f t="shared" si="2"/>
        <v>1470.91</v>
      </c>
      <c r="V25" s="3" t="s">
        <v>538</v>
      </c>
      <c r="W25" s="5">
        <v>45346</v>
      </c>
    </row>
    <row r="26" spans="1:23" x14ac:dyDescent="0.3">
      <c r="A26" s="2" t="s">
        <v>239</v>
      </c>
      <c r="B26" s="3" t="s">
        <v>240</v>
      </c>
      <c r="C26" s="3" t="s">
        <v>241</v>
      </c>
      <c r="D26" s="3" t="s">
        <v>242</v>
      </c>
      <c r="E26" s="3" t="s">
        <v>27</v>
      </c>
      <c r="F26" s="3" t="s">
        <v>243</v>
      </c>
      <c r="G26" s="3" t="s">
        <v>154</v>
      </c>
      <c r="H26" s="4" t="s">
        <v>244</v>
      </c>
      <c r="I26" s="4" t="s">
        <v>104</v>
      </c>
      <c r="J26" s="4" t="s">
        <v>245</v>
      </c>
      <c r="K26" s="4" t="s">
        <v>246</v>
      </c>
      <c r="L26" s="3" t="s">
        <v>107</v>
      </c>
      <c r="M26" s="3" t="s">
        <v>108</v>
      </c>
      <c r="N26" s="9">
        <v>919561885454</v>
      </c>
      <c r="O26" s="9">
        <v>4333.62</v>
      </c>
      <c r="P26" s="9">
        <f>VLOOKUP(B26:B85,'[1]Closed dutyslip Jan24'!$B$2:$L$61,11,)</f>
        <v>730</v>
      </c>
      <c r="Q26" s="4">
        <v>126.59</v>
      </c>
      <c r="R26" s="4">
        <f t="shared" si="0"/>
        <v>126.59</v>
      </c>
      <c r="S26" s="4" t="s">
        <v>36</v>
      </c>
      <c r="T26" s="4">
        <f t="shared" si="1"/>
        <v>253.18</v>
      </c>
      <c r="U26" s="4">
        <f t="shared" si="2"/>
        <v>5316.8</v>
      </c>
      <c r="V26" s="3" t="s">
        <v>538</v>
      </c>
      <c r="W26" s="5">
        <v>45346</v>
      </c>
    </row>
    <row r="27" spans="1:23" x14ac:dyDescent="0.3">
      <c r="A27" s="6" t="s">
        <v>247</v>
      </c>
      <c r="B27" s="7" t="s">
        <v>248</v>
      </c>
      <c r="C27" s="7" t="s">
        <v>249</v>
      </c>
      <c r="D27" s="7" t="s">
        <v>250</v>
      </c>
      <c r="E27" s="7" t="s">
        <v>27</v>
      </c>
      <c r="F27" s="7" t="s">
        <v>251</v>
      </c>
      <c r="G27" s="7" t="s">
        <v>102</v>
      </c>
      <c r="H27" s="8" t="s">
        <v>252</v>
      </c>
      <c r="I27" s="8" t="s">
        <v>36</v>
      </c>
      <c r="J27" s="8" t="s">
        <v>253</v>
      </c>
      <c r="K27" s="8" t="s">
        <v>254</v>
      </c>
      <c r="L27" s="7" t="s">
        <v>190</v>
      </c>
      <c r="M27" s="7" t="s">
        <v>255</v>
      </c>
      <c r="N27" s="10">
        <v>917709719728</v>
      </c>
      <c r="O27" s="9">
        <v>4606.6399999999994</v>
      </c>
      <c r="P27" s="9">
        <f>VLOOKUP(B27:B86,'[1]Closed dutyslip Jan24'!$B$2:$L$61,11,)</f>
        <v>0</v>
      </c>
      <c r="Q27" s="4">
        <v>115.17</v>
      </c>
      <c r="R27" s="4">
        <f t="shared" si="0"/>
        <v>115.17</v>
      </c>
      <c r="S27" s="8" t="s">
        <v>36</v>
      </c>
      <c r="T27" s="4">
        <f t="shared" si="1"/>
        <v>230.34</v>
      </c>
      <c r="U27" s="4">
        <f t="shared" si="2"/>
        <v>4836.9799999999996</v>
      </c>
      <c r="V27" s="3" t="s">
        <v>538</v>
      </c>
      <c r="W27" s="5">
        <v>45346</v>
      </c>
    </row>
    <row r="28" spans="1:23" x14ac:dyDescent="0.3">
      <c r="A28" s="2" t="s">
        <v>256</v>
      </c>
      <c r="B28" s="3" t="s">
        <v>257</v>
      </c>
      <c r="C28" s="3" t="s">
        <v>169</v>
      </c>
      <c r="D28" s="3" t="s">
        <v>170</v>
      </c>
      <c r="E28" s="3" t="s">
        <v>27</v>
      </c>
      <c r="F28" s="3" t="s">
        <v>258</v>
      </c>
      <c r="G28" s="3" t="s">
        <v>102</v>
      </c>
      <c r="H28" s="4" t="s">
        <v>259</v>
      </c>
      <c r="I28" s="4" t="s">
        <v>260</v>
      </c>
      <c r="J28" s="4" t="s">
        <v>261</v>
      </c>
      <c r="K28" s="4" t="s">
        <v>262</v>
      </c>
      <c r="L28" s="3" t="s">
        <v>263</v>
      </c>
      <c r="M28" s="3" t="s">
        <v>264</v>
      </c>
      <c r="N28" s="9">
        <v>919325119866</v>
      </c>
      <c r="O28" s="9">
        <v>3617.54</v>
      </c>
      <c r="P28" s="9">
        <f>VLOOKUP(B28:B87,'[1]Closed dutyslip Jan24'!$B$2:$L$61,11,)</f>
        <v>175</v>
      </c>
      <c r="Q28" s="4">
        <v>94.81</v>
      </c>
      <c r="R28" s="4">
        <f t="shared" si="0"/>
        <v>94.81</v>
      </c>
      <c r="S28" s="4" t="s">
        <v>36</v>
      </c>
      <c r="T28" s="4">
        <f t="shared" si="1"/>
        <v>189.62</v>
      </c>
      <c r="U28" s="4">
        <f t="shared" si="2"/>
        <v>3982.16</v>
      </c>
      <c r="V28" s="3" t="s">
        <v>538</v>
      </c>
      <c r="W28" s="5">
        <v>45346</v>
      </c>
    </row>
    <row r="29" spans="1:23" x14ac:dyDescent="0.3">
      <c r="A29" s="6" t="s">
        <v>265</v>
      </c>
      <c r="B29" s="7" t="s">
        <v>266</v>
      </c>
      <c r="C29" s="7" t="s">
        <v>39</v>
      </c>
      <c r="D29" s="7" t="s">
        <v>40</v>
      </c>
      <c r="E29" s="7" t="s">
        <v>27</v>
      </c>
      <c r="F29" s="7" t="s">
        <v>194</v>
      </c>
      <c r="G29" s="7" t="s">
        <v>53</v>
      </c>
      <c r="H29" s="8" t="s">
        <v>112</v>
      </c>
      <c r="I29" s="8" t="s">
        <v>36</v>
      </c>
      <c r="J29" s="8" t="s">
        <v>113</v>
      </c>
      <c r="K29" s="8" t="s">
        <v>114</v>
      </c>
      <c r="L29" s="7" t="s">
        <v>267</v>
      </c>
      <c r="M29" s="7" t="s">
        <v>268</v>
      </c>
      <c r="N29" s="10">
        <v>918149840021</v>
      </c>
      <c r="O29" s="9">
        <v>2879.1099999999997</v>
      </c>
      <c r="P29" s="9">
        <f>VLOOKUP(B29:B88,'[1]Closed dutyslip Jan24'!$B$2:$L$61,11,)</f>
        <v>0</v>
      </c>
      <c r="Q29" s="4">
        <v>71.98</v>
      </c>
      <c r="R29" s="4">
        <f t="shared" si="0"/>
        <v>71.98</v>
      </c>
      <c r="S29" s="8" t="s">
        <v>36</v>
      </c>
      <c r="T29" s="4">
        <f t="shared" si="1"/>
        <v>143.96</v>
      </c>
      <c r="U29" s="4">
        <f t="shared" si="2"/>
        <v>3023.0699999999997</v>
      </c>
      <c r="V29" s="3" t="s">
        <v>538</v>
      </c>
      <c r="W29" s="5">
        <v>45346</v>
      </c>
    </row>
    <row r="30" spans="1:23" x14ac:dyDescent="0.3">
      <c r="A30" s="2" t="s">
        <v>269</v>
      </c>
      <c r="B30" s="3" t="s">
        <v>270</v>
      </c>
      <c r="C30" s="3" t="s">
        <v>39</v>
      </c>
      <c r="D30" s="3" t="s">
        <v>40</v>
      </c>
      <c r="E30" s="3" t="s">
        <v>27</v>
      </c>
      <c r="F30" s="3" t="s">
        <v>111</v>
      </c>
      <c r="G30" s="3" t="s">
        <v>53</v>
      </c>
      <c r="H30" s="4" t="s">
        <v>112</v>
      </c>
      <c r="I30" s="4" t="s">
        <v>36</v>
      </c>
      <c r="J30" s="4" t="s">
        <v>113</v>
      </c>
      <c r="K30" s="4" t="s">
        <v>114</v>
      </c>
      <c r="L30" s="3" t="s">
        <v>271</v>
      </c>
      <c r="M30" s="3" t="s">
        <v>272</v>
      </c>
      <c r="N30" s="9">
        <v>917057801984</v>
      </c>
      <c r="O30" s="9">
        <v>2879.1099999999997</v>
      </c>
      <c r="P30" s="9">
        <f>VLOOKUP(B30:B89,'[1]Closed dutyslip Jan24'!$B$2:$L$61,11,)</f>
        <v>0</v>
      </c>
      <c r="Q30" s="4">
        <v>71.98</v>
      </c>
      <c r="R30" s="4">
        <f t="shared" si="0"/>
        <v>71.98</v>
      </c>
      <c r="S30" s="4" t="s">
        <v>36</v>
      </c>
      <c r="T30" s="4">
        <f t="shared" si="1"/>
        <v>143.96</v>
      </c>
      <c r="U30" s="4">
        <f t="shared" si="2"/>
        <v>3023.0699999999997</v>
      </c>
      <c r="V30" s="3" t="s">
        <v>538</v>
      </c>
      <c r="W30" s="5">
        <v>45346</v>
      </c>
    </row>
    <row r="31" spans="1:23" x14ac:dyDescent="0.3">
      <c r="A31" s="6" t="s">
        <v>273</v>
      </c>
      <c r="B31" s="7" t="s">
        <v>274</v>
      </c>
      <c r="C31" s="7" t="s">
        <v>275</v>
      </c>
      <c r="D31" s="7" t="s">
        <v>276</v>
      </c>
      <c r="E31" s="7" t="s">
        <v>27</v>
      </c>
      <c r="F31" s="7" t="s">
        <v>277</v>
      </c>
      <c r="G31" s="7" t="s">
        <v>122</v>
      </c>
      <c r="H31" s="8" t="s">
        <v>278</v>
      </c>
      <c r="I31" s="8" t="s">
        <v>36</v>
      </c>
      <c r="J31" s="8" t="s">
        <v>279</v>
      </c>
      <c r="K31" s="8" t="s">
        <v>280</v>
      </c>
      <c r="L31" s="7" t="s">
        <v>281</v>
      </c>
      <c r="M31" s="7" t="s">
        <v>282</v>
      </c>
      <c r="N31" s="10">
        <v>919022961782</v>
      </c>
      <c r="O31" s="9">
        <v>3314.1899999999996</v>
      </c>
      <c r="P31" s="9">
        <f>VLOOKUP(B31:B90,'[1]Closed dutyslip Jan24'!$B$2:$L$61,11,)</f>
        <v>0</v>
      </c>
      <c r="Q31" s="4">
        <v>82.85</v>
      </c>
      <c r="R31" s="4">
        <f t="shared" si="0"/>
        <v>82.85</v>
      </c>
      <c r="S31" s="8" t="s">
        <v>36</v>
      </c>
      <c r="T31" s="4">
        <f t="shared" si="1"/>
        <v>165.7</v>
      </c>
      <c r="U31" s="4">
        <f t="shared" si="2"/>
        <v>3479.8899999999994</v>
      </c>
      <c r="V31" s="3" t="s">
        <v>538</v>
      </c>
      <c r="W31" s="5">
        <v>45346</v>
      </c>
    </row>
    <row r="32" spans="1:23" x14ac:dyDescent="0.3">
      <c r="A32" s="2" t="s">
        <v>283</v>
      </c>
      <c r="B32" s="3" t="s">
        <v>284</v>
      </c>
      <c r="C32" s="3" t="s">
        <v>285</v>
      </c>
      <c r="D32" s="3" t="s">
        <v>286</v>
      </c>
      <c r="E32" s="3" t="s">
        <v>27</v>
      </c>
      <c r="F32" s="3" t="s">
        <v>287</v>
      </c>
      <c r="G32" s="3" t="s">
        <v>122</v>
      </c>
      <c r="H32" s="4" t="s">
        <v>288</v>
      </c>
      <c r="I32" s="4" t="s">
        <v>36</v>
      </c>
      <c r="J32" s="4" t="s">
        <v>289</v>
      </c>
      <c r="K32" s="4" t="s">
        <v>290</v>
      </c>
      <c r="L32" s="3" t="s">
        <v>76</v>
      </c>
      <c r="M32" s="3" t="s">
        <v>206</v>
      </c>
      <c r="N32" s="9">
        <v>919657602507</v>
      </c>
      <c r="O32" s="9">
        <v>2283.58</v>
      </c>
      <c r="P32" s="9">
        <f>VLOOKUP(B32:B91,'[1]Closed dutyslip Jan24'!$B$2:$L$61,11,)</f>
        <v>0</v>
      </c>
      <c r="Q32" s="4">
        <v>57.09</v>
      </c>
      <c r="R32" s="4">
        <f t="shared" si="0"/>
        <v>57.09</v>
      </c>
      <c r="S32" s="4" t="s">
        <v>36</v>
      </c>
      <c r="T32" s="4">
        <f t="shared" si="1"/>
        <v>114.18</v>
      </c>
      <c r="U32" s="4">
        <f t="shared" si="2"/>
        <v>2397.7599999999998</v>
      </c>
      <c r="V32" s="3" t="s">
        <v>538</v>
      </c>
      <c r="W32" s="5">
        <v>45346</v>
      </c>
    </row>
    <row r="33" spans="1:23" x14ac:dyDescent="0.3">
      <c r="A33" s="6" t="s">
        <v>291</v>
      </c>
      <c r="B33" s="7" t="s">
        <v>292</v>
      </c>
      <c r="C33" s="7" t="s">
        <v>293</v>
      </c>
      <c r="D33" s="7" t="s">
        <v>181</v>
      </c>
      <c r="E33" s="7" t="s">
        <v>27</v>
      </c>
      <c r="F33" s="7" t="s">
        <v>294</v>
      </c>
      <c r="G33" s="7" t="s">
        <v>29</v>
      </c>
      <c r="H33" s="8" t="s">
        <v>295</v>
      </c>
      <c r="I33" s="8" t="s">
        <v>145</v>
      </c>
      <c r="J33" s="8" t="s">
        <v>296</v>
      </c>
      <c r="K33" s="8" t="s">
        <v>297</v>
      </c>
      <c r="L33" s="7" t="s">
        <v>298</v>
      </c>
      <c r="M33" s="7" t="s">
        <v>282</v>
      </c>
      <c r="N33" s="10">
        <v>918983213821</v>
      </c>
      <c r="O33" s="9">
        <v>6367.69</v>
      </c>
      <c r="P33" s="9">
        <f>VLOOKUP(B33:B92,'[1]Closed dutyslip Jan24'!$B$2:$L$61,11,)</f>
        <v>365</v>
      </c>
      <c r="Q33" s="4">
        <v>168.32</v>
      </c>
      <c r="R33" s="4">
        <f t="shared" si="0"/>
        <v>168.32</v>
      </c>
      <c r="S33" s="8" t="s">
        <v>36</v>
      </c>
      <c r="T33" s="4">
        <f t="shared" si="1"/>
        <v>336.64</v>
      </c>
      <c r="U33" s="4">
        <f t="shared" si="2"/>
        <v>7069.33</v>
      </c>
      <c r="V33" s="3" t="s">
        <v>538</v>
      </c>
      <c r="W33" s="5">
        <v>45346</v>
      </c>
    </row>
    <row r="34" spans="1:23" x14ac:dyDescent="0.3">
      <c r="A34" s="2" t="s">
        <v>299</v>
      </c>
      <c r="B34" s="3" t="s">
        <v>300</v>
      </c>
      <c r="C34" s="3" t="s">
        <v>69</v>
      </c>
      <c r="D34" s="3" t="s">
        <v>70</v>
      </c>
      <c r="E34" s="3" t="s">
        <v>27</v>
      </c>
      <c r="F34" s="3" t="s">
        <v>301</v>
      </c>
      <c r="G34" s="3" t="s">
        <v>302</v>
      </c>
      <c r="H34" s="4" t="s">
        <v>303</v>
      </c>
      <c r="I34" s="4" t="s">
        <v>44</v>
      </c>
      <c r="J34" s="4" t="s">
        <v>304</v>
      </c>
      <c r="K34" s="4" t="s">
        <v>305</v>
      </c>
      <c r="L34" s="3" t="s">
        <v>306</v>
      </c>
      <c r="M34" s="3" t="s">
        <v>206</v>
      </c>
      <c r="N34" s="9">
        <v>919657602507</v>
      </c>
      <c r="O34" s="9">
        <v>1267.3500000000001</v>
      </c>
      <c r="P34" s="9">
        <f>VLOOKUP(B34:B93,'[1]Closed dutyslip Jan24'!$B$2:$L$61,11,)</f>
        <v>90</v>
      </c>
      <c r="Q34" s="4">
        <v>33.93</v>
      </c>
      <c r="R34" s="4">
        <f t="shared" si="0"/>
        <v>33.93</v>
      </c>
      <c r="S34" s="4" t="s">
        <v>36</v>
      </c>
      <c r="T34" s="4">
        <f t="shared" si="1"/>
        <v>67.86</v>
      </c>
      <c r="U34" s="4">
        <f t="shared" si="2"/>
        <v>1425.21</v>
      </c>
      <c r="V34" s="3" t="s">
        <v>538</v>
      </c>
      <c r="W34" s="5">
        <v>45346</v>
      </c>
    </row>
    <row r="35" spans="1:23" x14ac:dyDescent="0.3">
      <c r="A35" s="6" t="s">
        <v>307</v>
      </c>
      <c r="B35" s="7" t="s">
        <v>308</v>
      </c>
      <c r="C35" s="7" t="s">
        <v>309</v>
      </c>
      <c r="D35" s="7" t="s">
        <v>141</v>
      </c>
      <c r="E35" s="7" t="s">
        <v>27</v>
      </c>
      <c r="F35" s="7" t="s">
        <v>310</v>
      </c>
      <c r="G35" s="7" t="s">
        <v>143</v>
      </c>
      <c r="H35" s="8" t="s">
        <v>144</v>
      </c>
      <c r="I35" s="8" t="s">
        <v>311</v>
      </c>
      <c r="J35" s="8" t="s">
        <v>312</v>
      </c>
      <c r="K35" s="8" t="s">
        <v>313</v>
      </c>
      <c r="L35" s="7" t="s">
        <v>314</v>
      </c>
      <c r="M35" s="7" t="s">
        <v>315</v>
      </c>
      <c r="N35" s="10">
        <v>919559182779</v>
      </c>
      <c r="O35" s="9">
        <v>2815.25</v>
      </c>
      <c r="P35" s="9">
        <f>VLOOKUP(B35:B94,'[1]Closed dutyslip Jan24'!$B$2:$L$61,11,)</f>
        <v>515</v>
      </c>
      <c r="Q35" s="4">
        <v>83.26</v>
      </c>
      <c r="R35" s="4">
        <f t="shared" si="0"/>
        <v>83.26</v>
      </c>
      <c r="S35" s="8" t="s">
        <v>36</v>
      </c>
      <c r="T35" s="4">
        <f t="shared" si="1"/>
        <v>166.52</v>
      </c>
      <c r="U35" s="4">
        <f t="shared" si="2"/>
        <v>3496.77</v>
      </c>
      <c r="V35" s="3" t="s">
        <v>538</v>
      </c>
      <c r="W35" s="5">
        <v>45346</v>
      </c>
    </row>
    <row r="36" spans="1:23" x14ac:dyDescent="0.3">
      <c r="A36" s="2" t="s">
        <v>316</v>
      </c>
      <c r="B36" s="3" t="s">
        <v>317</v>
      </c>
      <c r="C36" s="3" t="s">
        <v>318</v>
      </c>
      <c r="D36" s="3" t="s">
        <v>141</v>
      </c>
      <c r="E36" s="3" t="s">
        <v>27</v>
      </c>
      <c r="F36" s="3" t="s">
        <v>319</v>
      </c>
      <c r="G36" s="3" t="s">
        <v>143</v>
      </c>
      <c r="H36" s="4" t="s">
        <v>144</v>
      </c>
      <c r="I36" s="4" t="s">
        <v>320</v>
      </c>
      <c r="J36" s="4" t="s">
        <v>321</v>
      </c>
      <c r="K36" s="4" t="s">
        <v>322</v>
      </c>
      <c r="L36" s="3" t="s">
        <v>148</v>
      </c>
      <c r="M36" s="3" t="s">
        <v>149</v>
      </c>
      <c r="N36" s="9">
        <v>917559182779</v>
      </c>
      <c r="O36" s="9">
        <v>2815.25</v>
      </c>
      <c r="P36" s="9">
        <f>VLOOKUP(B36:B95,'[1]Closed dutyslip Jan24'!$B$2:$L$61,11,)</f>
        <v>410</v>
      </c>
      <c r="Q36" s="4">
        <v>80.63</v>
      </c>
      <c r="R36" s="4">
        <f t="shared" si="0"/>
        <v>80.63</v>
      </c>
      <c r="S36" s="4" t="s">
        <v>36</v>
      </c>
      <c r="T36" s="4">
        <f t="shared" si="1"/>
        <v>161.26</v>
      </c>
      <c r="U36" s="4">
        <f t="shared" si="2"/>
        <v>3386.51</v>
      </c>
      <c r="V36" s="3" t="s">
        <v>538</v>
      </c>
      <c r="W36" s="5">
        <v>45346</v>
      </c>
    </row>
    <row r="37" spans="1:23" x14ac:dyDescent="0.3">
      <c r="A37" s="6" t="s">
        <v>323</v>
      </c>
      <c r="B37" s="7" t="s">
        <v>324</v>
      </c>
      <c r="C37" s="7" t="s">
        <v>325</v>
      </c>
      <c r="D37" s="7" t="s">
        <v>242</v>
      </c>
      <c r="E37" s="7" t="s">
        <v>27</v>
      </c>
      <c r="F37" s="7" t="s">
        <v>326</v>
      </c>
      <c r="G37" s="7" t="s">
        <v>154</v>
      </c>
      <c r="H37" s="8" t="s">
        <v>327</v>
      </c>
      <c r="I37" s="8" t="s">
        <v>328</v>
      </c>
      <c r="J37" s="8" t="s">
        <v>329</v>
      </c>
      <c r="K37" s="8" t="s">
        <v>330</v>
      </c>
      <c r="L37" s="7" t="s">
        <v>331</v>
      </c>
      <c r="M37" s="7" t="s">
        <v>282</v>
      </c>
      <c r="N37" s="10">
        <v>918983213821</v>
      </c>
      <c r="O37" s="9">
        <v>7205.9</v>
      </c>
      <c r="P37" s="9">
        <f>VLOOKUP(B37:B96,'[1]Closed dutyslip Jan24'!$B$2:$L$61,11,)</f>
        <v>1185</v>
      </c>
      <c r="Q37" s="4">
        <v>209.77</v>
      </c>
      <c r="R37" s="4">
        <f t="shared" si="0"/>
        <v>209.77</v>
      </c>
      <c r="S37" s="8" t="s">
        <v>36</v>
      </c>
      <c r="T37" s="4">
        <f t="shared" si="1"/>
        <v>419.54</v>
      </c>
      <c r="U37" s="4">
        <f t="shared" si="2"/>
        <v>8810.44</v>
      </c>
      <c r="V37" s="3" t="s">
        <v>538</v>
      </c>
      <c r="W37" s="5">
        <v>45346</v>
      </c>
    </row>
    <row r="38" spans="1:23" x14ac:dyDescent="0.3">
      <c r="A38" s="2" t="s">
        <v>332</v>
      </c>
      <c r="B38" s="3" t="s">
        <v>333</v>
      </c>
      <c r="C38" s="3" t="s">
        <v>334</v>
      </c>
      <c r="D38" s="3" t="s">
        <v>335</v>
      </c>
      <c r="E38" s="3" t="s">
        <v>27</v>
      </c>
      <c r="F38" s="3" t="s">
        <v>336</v>
      </c>
      <c r="G38" s="3" t="s">
        <v>337</v>
      </c>
      <c r="H38" s="4" t="s">
        <v>295</v>
      </c>
      <c r="I38" s="4" t="s">
        <v>104</v>
      </c>
      <c r="J38" s="4" t="s">
        <v>338</v>
      </c>
      <c r="K38" s="4" t="s">
        <v>339</v>
      </c>
      <c r="L38" s="3" t="s">
        <v>340</v>
      </c>
      <c r="M38" s="3" t="s">
        <v>341</v>
      </c>
      <c r="N38" s="9">
        <v>919970141684</v>
      </c>
      <c r="O38" s="9">
        <v>6367.69</v>
      </c>
      <c r="P38" s="9">
        <f>VLOOKUP(B38:B97,'[1]Closed dutyslip Jan24'!$B$2:$L$61,11,)</f>
        <v>365</v>
      </c>
      <c r="Q38" s="4">
        <v>168.32</v>
      </c>
      <c r="R38" s="4">
        <f t="shared" si="0"/>
        <v>168.32</v>
      </c>
      <c r="S38" s="4" t="s">
        <v>36</v>
      </c>
      <c r="T38" s="4">
        <f t="shared" si="1"/>
        <v>336.64</v>
      </c>
      <c r="U38" s="4">
        <f t="shared" si="2"/>
        <v>7069.33</v>
      </c>
      <c r="V38" s="3" t="s">
        <v>538</v>
      </c>
      <c r="W38" s="5">
        <v>45346</v>
      </c>
    </row>
    <row r="39" spans="1:23" x14ac:dyDescent="0.3">
      <c r="A39" s="6" t="s">
        <v>342</v>
      </c>
      <c r="B39" s="7" t="s">
        <v>343</v>
      </c>
      <c r="C39" s="7" t="s">
        <v>344</v>
      </c>
      <c r="D39" s="7" t="s">
        <v>345</v>
      </c>
      <c r="E39" s="7" t="s">
        <v>27</v>
      </c>
      <c r="F39" s="7" t="s">
        <v>346</v>
      </c>
      <c r="G39" s="7" t="s">
        <v>143</v>
      </c>
      <c r="H39" s="8" t="s">
        <v>347</v>
      </c>
      <c r="I39" s="8" t="s">
        <v>348</v>
      </c>
      <c r="J39" s="8" t="s">
        <v>349</v>
      </c>
      <c r="K39" s="8" t="s">
        <v>350</v>
      </c>
      <c r="L39" s="7" t="s">
        <v>34</v>
      </c>
      <c r="M39" s="7" t="s">
        <v>35</v>
      </c>
      <c r="N39" s="10">
        <v>918530117436</v>
      </c>
      <c r="O39" s="9">
        <v>3613.5499999999997</v>
      </c>
      <c r="P39" s="9">
        <f>VLOOKUP(B39:B98,'[1]Closed dutyslip Jan24'!$B$2:$L$61,11,)</f>
        <v>615</v>
      </c>
      <c r="Q39" s="4">
        <v>105.71</v>
      </c>
      <c r="R39" s="4">
        <f t="shared" si="0"/>
        <v>105.71</v>
      </c>
      <c r="S39" s="8" t="s">
        <v>36</v>
      </c>
      <c r="T39" s="4">
        <f t="shared" si="1"/>
        <v>211.42</v>
      </c>
      <c r="U39" s="4">
        <f t="shared" si="2"/>
        <v>4439.9699999999993</v>
      </c>
      <c r="V39" s="3" t="s">
        <v>538</v>
      </c>
      <c r="W39" s="5">
        <v>45346</v>
      </c>
    </row>
    <row r="40" spans="1:23" x14ac:dyDescent="0.3">
      <c r="A40" s="2" t="s">
        <v>351</v>
      </c>
      <c r="B40" s="3" t="s">
        <v>352</v>
      </c>
      <c r="C40" s="3" t="s">
        <v>353</v>
      </c>
      <c r="D40" s="3" t="s">
        <v>354</v>
      </c>
      <c r="E40" s="3" t="s">
        <v>27</v>
      </c>
      <c r="F40" s="3" t="s">
        <v>355</v>
      </c>
      <c r="G40" s="3" t="s">
        <v>356</v>
      </c>
      <c r="H40" s="4" t="s">
        <v>357</v>
      </c>
      <c r="I40" s="4" t="s">
        <v>358</v>
      </c>
      <c r="J40" s="4" t="s">
        <v>359</v>
      </c>
      <c r="K40" s="4" t="s">
        <v>360</v>
      </c>
      <c r="L40" s="3" t="s">
        <v>298</v>
      </c>
      <c r="M40" s="3" t="s">
        <v>361</v>
      </c>
      <c r="N40" s="9">
        <v>919970141684</v>
      </c>
      <c r="O40" s="9">
        <v>3054.74</v>
      </c>
      <c r="P40" s="9">
        <f>VLOOKUP(B40:B99,'[1]Closed dutyslip Jan24'!$B$2:$L$61,11,)</f>
        <v>655</v>
      </c>
      <c r="Q40" s="4">
        <v>92.74</v>
      </c>
      <c r="R40" s="4">
        <f t="shared" si="0"/>
        <v>92.74</v>
      </c>
      <c r="S40" s="4" t="s">
        <v>36</v>
      </c>
      <c r="T40" s="4">
        <f t="shared" si="1"/>
        <v>185.48</v>
      </c>
      <c r="U40" s="4">
        <f t="shared" si="2"/>
        <v>3895.22</v>
      </c>
      <c r="V40" s="3" t="s">
        <v>538</v>
      </c>
      <c r="W40" s="5">
        <v>45346</v>
      </c>
    </row>
    <row r="41" spans="1:23" x14ac:dyDescent="0.3">
      <c r="A41" s="6" t="s">
        <v>362</v>
      </c>
      <c r="B41" s="7" t="s">
        <v>363</v>
      </c>
      <c r="C41" s="7" t="s">
        <v>364</v>
      </c>
      <c r="D41" s="7" t="s">
        <v>365</v>
      </c>
      <c r="E41" s="7" t="s">
        <v>27</v>
      </c>
      <c r="F41" s="7" t="s">
        <v>366</v>
      </c>
      <c r="G41" s="7" t="s">
        <v>122</v>
      </c>
      <c r="H41" s="8" t="s">
        <v>367</v>
      </c>
      <c r="I41" s="8" t="s">
        <v>36</v>
      </c>
      <c r="J41" s="8" t="s">
        <v>368</v>
      </c>
      <c r="K41" s="8" t="s">
        <v>369</v>
      </c>
      <c r="L41" s="7" t="s">
        <v>370</v>
      </c>
      <c r="M41" s="7" t="s">
        <v>371</v>
      </c>
      <c r="N41" s="10">
        <v>918600409818</v>
      </c>
      <c r="O41" s="9">
        <v>2081.87</v>
      </c>
      <c r="P41" s="9">
        <f>VLOOKUP(B41:B100,'[1]Closed dutyslip Jan24'!$B$2:$L$61,11,)</f>
        <v>0</v>
      </c>
      <c r="Q41" s="4">
        <v>52.05</v>
      </c>
      <c r="R41" s="4">
        <f t="shared" si="0"/>
        <v>52.05</v>
      </c>
      <c r="S41" s="8" t="s">
        <v>36</v>
      </c>
      <c r="T41" s="4">
        <f t="shared" si="1"/>
        <v>104.1</v>
      </c>
      <c r="U41" s="4">
        <f t="shared" si="2"/>
        <v>2185.9699999999998</v>
      </c>
      <c r="V41" s="3" t="s">
        <v>538</v>
      </c>
      <c r="W41" s="5">
        <v>45346</v>
      </c>
    </row>
    <row r="42" spans="1:23" x14ac:dyDescent="0.3">
      <c r="A42" s="2" t="s">
        <v>372</v>
      </c>
      <c r="B42" s="3" t="s">
        <v>373</v>
      </c>
      <c r="C42" s="3" t="s">
        <v>374</v>
      </c>
      <c r="D42" s="3" t="s">
        <v>375</v>
      </c>
      <c r="E42" s="3" t="s">
        <v>27</v>
      </c>
      <c r="F42" s="3" t="s">
        <v>376</v>
      </c>
      <c r="G42" s="3" t="s">
        <v>29</v>
      </c>
      <c r="H42" s="4" t="s">
        <v>377</v>
      </c>
      <c r="I42" s="4" t="s">
        <v>378</v>
      </c>
      <c r="J42" s="4" t="s">
        <v>379</v>
      </c>
      <c r="K42" s="4" t="s">
        <v>380</v>
      </c>
      <c r="L42" s="3" t="s">
        <v>381</v>
      </c>
      <c r="M42" s="3" t="s">
        <v>382</v>
      </c>
      <c r="N42" s="9">
        <v>917028827641</v>
      </c>
      <c r="O42" s="9">
        <v>26005.87</v>
      </c>
      <c r="P42" s="9">
        <f>VLOOKUP(B42:B101,'[1]Closed dutyslip Jan24'!$B$2:$L$61,11,)</f>
        <v>570</v>
      </c>
      <c r="Q42" s="4">
        <v>664.4</v>
      </c>
      <c r="R42" s="4">
        <f t="shared" si="0"/>
        <v>664.4</v>
      </c>
      <c r="S42" s="4" t="s">
        <v>36</v>
      </c>
      <c r="T42" s="4">
        <f t="shared" si="1"/>
        <v>1328.8</v>
      </c>
      <c r="U42" s="4">
        <f t="shared" si="2"/>
        <v>27904.67</v>
      </c>
      <c r="V42" s="3" t="s">
        <v>538</v>
      </c>
      <c r="W42" s="5">
        <v>45346</v>
      </c>
    </row>
    <row r="43" spans="1:23" x14ac:dyDescent="0.3">
      <c r="A43" s="6" t="s">
        <v>383</v>
      </c>
      <c r="B43" s="7" t="s">
        <v>384</v>
      </c>
      <c r="C43" s="7" t="s">
        <v>385</v>
      </c>
      <c r="D43" s="7" t="s">
        <v>386</v>
      </c>
      <c r="E43" s="7" t="s">
        <v>27</v>
      </c>
      <c r="F43" s="7" t="s">
        <v>387</v>
      </c>
      <c r="G43" s="7" t="s">
        <v>388</v>
      </c>
      <c r="H43" s="8" t="s">
        <v>389</v>
      </c>
      <c r="I43" s="8" t="s">
        <v>390</v>
      </c>
      <c r="J43" s="8" t="s">
        <v>391</v>
      </c>
      <c r="K43" s="8" t="s">
        <v>392</v>
      </c>
      <c r="L43" s="7" t="s">
        <v>393</v>
      </c>
      <c r="M43" s="7" t="s">
        <v>394</v>
      </c>
      <c r="N43" s="10">
        <v>918432163722</v>
      </c>
      <c r="O43" s="9">
        <v>8602.93</v>
      </c>
      <c r="P43" s="9">
        <f>VLOOKUP(B43:B102,'[1]Closed dutyslip Jan24'!$B$2:$L$61,11,)</f>
        <v>777</v>
      </c>
      <c r="Q43" s="4">
        <v>234.5</v>
      </c>
      <c r="R43" s="4">
        <f t="shared" si="0"/>
        <v>234.5</v>
      </c>
      <c r="S43" s="8" t="s">
        <v>36</v>
      </c>
      <c r="T43" s="4">
        <f t="shared" si="1"/>
        <v>469</v>
      </c>
      <c r="U43" s="4">
        <f t="shared" si="2"/>
        <v>9848.93</v>
      </c>
      <c r="V43" s="3" t="s">
        <v>538</v>
      </c>
      <c r="W43" s="5">
        <v>45346</v>
      </c>
    </row>
    <row r="44" spans="1:23" x14ac:dyDescent="0.3">
      <c r="A44" s="2" t="s">
        <v>395</v>
      </c>
      <c r="B44" s="3" t="s">
        <v>396</v>
      </c>
      <c r="C44" s="3" t="s">
        <v>397</v>
      </c>
      <c r="D44" s="3" t="s">
        <v>398</v>
      </c>
      <c r="E44" s="3" t="s">
        <v>27</v>
      </c>
      <c r="F44" s="3" t="s">
        <v>399</v>
      </c>
      <c r="G44" s="3" t="s">
        <v>388</v>
      </c>
      <c r="H44" s="4" t="s">
        <v>400</v>
      </c>
      <c r="I44" s="4" t="s">
        <v>401</v>
      </c>
      <c r="J44" s="4" t="s">
        <v>402</v>
      </c>
      <c r="K44" s="4" t="s">
        <v>403</v>
      </c>
      <c r="L44" s="3" t="s">
        <v>340</v>
      </c>
      <c r="M44" s="3" t="s">
        <v>341</v>
      </c>
      <c r="N44" s="9">
        <v>919970141684</v>
      </c>
      <c r="O44" s="9">
        <v>9253.5400000000009</v>
      </c>
      <c r="P44" s="9">
        <f>VLOOKUP(B44:B103,'[1]Closed dutyslip Jan24'!$B$2:$L$61,11,)</f>
        <v>935</v>
      </c>
      <c r="Q44" s="4">
        <v>254.71</v>
      </c>
      <c r="R44" s="4">
        <f t="shared" si="0"/>
        <v>254.71</v>
      </c>
      <c r="S44" s="4" t="s">
        <v>36</v>
      </c>
      <c r="T44" s="4">
        <f t="shared" si="1"/>
        <v>509.42</v>
      </c>
      <c r="U44" s="4">
        <f t="shared" si="2"/>
        <v>10697.960000000001</v>
      </c>
      <c r="V44" s="3" t="s">
        <v>538</v>
      </c>
      <c r="W44" s="5">
        <v>45346</v>
      </c>
    </row>
    <row r="45" spans="1:23" x14ac:dyDescent="0.3">
      <c r="A45" s="6" t="s">
        <v>404</v>
      </c>
      <c r="B45" s="7" t="s">
        <v>405</v>
      </c>
      <c r="C45" s="7" t="s">
        <v>69</v>
      </c>
      <c r="D45" s="7" t="s">
        <v>70</v>
      </c>
      <c r="E45" s="7" t="s">
        <v>27</v>
      </c>
      <c r="F45" s="7" t="s">
        <v>406</v>
      </c>
      <c r="G45" s="7" t="s">
        <v>154</v>
      </c>
      <c r="H45" s="8" t="s">
        <v>407</v>
      </c>
      <c r="I45" s="8" t="s">
        <v>104</v>
      </c>
      <c r="J45" s="8" t="s">
        <v>408</v>
      </c>
      <c r="K45" s="8" t="s">
        <v>409</v>
      </c>
      <c r="L45" s="7" t="s">
        <v>214</v>
      </c>
      <c r="M45" s="7" t="s">
        <v>215</v>
      </c>
      <c r="N45" s="10">
        <v>917507290187</v>
      </c>
      <c r="O45" s="9">
        <v>7405.48</v>
      </c>
      <c r="P45" s="9">
        <f>VLOOKUP(B45:B104,'[1]Closed dutyslip Jan24'!$B$2:$L$61,11,)</f>
        <v>730</v>
      </c>
      <c r="Q45" s="4">
        <v>203.39</v>
      </c>
      <c r="R45" s="4">
        <f t="shared" si="0"/>
        <v>203.39</v>
      </c>
      <c r="S45" s="8" t="s">
        <v>36</v>
      </c>
      <c r="T45" s="4">
        <f t="shared" si="1"/>
        <v>406.78</v>
      </c>
      <c r="U45" s="4">
        <f t="shared" si="2"/>
        <v>8542.26</v>
      </c>
      <c r="V45" s="3" t="s">
        <v>538</v>
      </c>
      <c r="W45" s="5">
        <v>45346</v>
      </c>
    </row>
    <row r="46" spans="1:23" x14ac:dyDescent="0.3">
      <c r="A46" s="2" t="s">
        <v>410</v>
      </c>
      <c r="B46" s="3" t="s">
        <v>411</v>
      </c>
      <c r="C46" s="3" t="s">
        <v>412</v>
      </c>
      <c r="D46" s="3" t="s">
        <v>413</v>
      </c>
      <c r="E46" s="3" t="s">
        <v>27</v>
      </c>
      <c r="F46" s="3" t="s">
        <v>414</v>
      </c>
      <c r="G46" s="3" t="s">
        <v>415</v>
      </c>
      <c r="H46" s="4" t="s">
        <v>416</v>
      </c>
      <c r="I46" s="4" t="s">
        <v>104</v>
      </c>
      <c r="J46" s="4" t="s">
        <v>417</v>
      </c>
      <c r="K46" s="4" t="s">
        <v>418</v>
      </c>
      <c r="L46" s="3" t="s">
        <v>107</v>
      </c>
      <c r="M46" s="3" t="s">
        <v>108</v>
      </c>
      <c r="N46" s="9">
        <v>919561885454</v>
      </c>
      <c r="O46" s="9">
        <v>7409.47</v>
      </c>
      <c r="P46" s="9">
        <f>VLOOKUP(B46:B105,'[1]Closed dutyslip Jan24'!$B$2:$L$61,11,)</f>
        <v>730</v>
      </c>
      <c r="Q46" s="4">
        <v>203.49</v>
      </c>
      <c r="R46" s="4">
        <f t="shared" si="0"/>
        <v>203.49</v>
      </c>
      <c r="S46" s="4" t="s">
        <v>36</v>
      </c>
      <c r="T46" s="4">
        <f t="shared" si="1"/>
        <v>406.98</v>
      </c>
      <c r="U46" s="4">
        <f t="shared" si="2"/>
        <v>8546.4500000000007</v>
      </c>
      <c r="V46" s="3" t="s">
        <v>538</v>
      </c>
      <c r="W46" s="5">
        <v>45346</v>
      </c>
    </row>
    <row r="47" spans="1:23" x14ac:dyDescent="0.3">
      <c r="A47" s="6" t="s">
        <v>419</v>
      </c>
      <c r="B47" s="7" t="s">
        <v>420</v>
      </c>
      <c r="C47" s="7" t="s">
        <v>169</v>
      </c>
      <c r="D47" s="7" t="s">
        <v>170</v>
      </c>
      <c r="E47" s="7" t="s">
        <v>27</v>
      </c>
      <c r="F47" s="7" t="s">
        <v>421</v>
      </c>
      <c r="G47" s="7" t="s">
        <v>102</v>
      </c>
      <c r="H47" s="8" t="s">
        <v>422</v>
      </c>
      <c r="I47" s="8" t="s">
        <v>36</v>
      </c>
      <c r="J47" s="8" t="s">
        <v>423</v>
      </c>
      <c r="K47" s="8" t="s">
        <v>424</v>
      </c>
      <c r="L47" s="7" t="s">
        <v>425</v>
      </c>
      <c r="M47" s="7" t="s">
        <v>426</v>
      </c>
      <c r="N47" s="10">
        <v>919822390737</v>
      </c>
      <c r="O47" s="9">
        <v>4036.6499999999996</v>
      </c>
      <c r="P47" s="9">
        <f>VLOOKUP(B47:B106,'[1]Closed dutyslip Jan24'!$B$2:$L$61,11,)</f>
        <v>0</v>
      </c>
      <c r="Q47" s="4">
        <v>100.92</v>
      </c>
      <c r="R47" s="4">
        <f t="shared" si="0"/>
        <v>100.92</v>
      </c>
      <c r="S47" s="8" t="s">
        <v>36</v>
      </c>
      <c r="T47" s="4">
        <f t="shared" si="1"/>
        <v>201.84</v>
      </c>
      <c r="U47" s="4">
        <f t="shared" si="2"/>
        <v>4238.49</v>
      </c>
      <c r="V47" s="3" t="s">
        <v>538</v>
      </c>
      <c r="W47" s="5">
        <v>45346</v>
      </c>
    </row>
    <row r="48" spans="1:23" x14ac:dyDescent="0.3">
      <c r="A48" s="2" t="s">
        <v>427</v>
      </c>
      <c r="B48" s="3" t="s">
        <v>428</v>
      </c>
      <c r="C48" s="3" t="s">
        <v>169</v>
      </c>
      <c r="D48" s="3" t="s">
        <v>170</v>
      </c>
      <c r="E48" s="3" t="s">
        <v>27</v>
      </c>
      <c r="F48" s="3" t="s">
        <v>429</v>
      </c>
      <c r="G48" s="3" t="s">
        <v>102</v>
      </c>
      <c r="H48" s="4" t="s">
        <v>430</v>
      </c>
      <c r="I48" s="4" t="s">
        <v>36</v>
      </c>
      <c r="J48" s="4" t="s">
        <v>431</v>
      </c>
      <c r="K48" s="4" t="s">
        <v>432</v>
      </c>
      <c r="L48" s="3" t="s">
        <v>433</v>
      </c>
      <c r="M48" s="3" t="s">
        <v>434</v>
      </c>
      <c r="N48" s="9">
        <v>917666886309</v>
      </c>
      <c r="O48" s="9">
        <v>4264.16</v>
      </c>
      <c r="P48" s="9">
        <f>VLOOKUP(B48:B107,'[1]Closed dutyslip Jan24'!$B$2:$L$61,11,)</f>
        <v>0</v>
      </c>
      <c r="Q48" s="4">
        <v>106.6</v>
      </c>
      <c r="R48" s="4">
        <f t="shared" si="0"/>
        <v>106.6</v>
      </c>
      <c r="S48" s="4" t="s">
        <v>36</v>
      </c>
      <c r="T48" s="4">
        <f t="shared" si="1"/>
        <v>213.2</v>
      </c>
      <c r="U48" s="4">
        <f t="shared" si="2"/>
        <v>4477.3599999999997</v>
      </c>
      <c r="V48" s="3" t="s">
        <v>538</v>
      </c>
      <c r="W48" s="5">
        <v>45346</v>
      </c>
    </row>
    <row r="49" spans="1:23" x14ac:dyDescent="0.3">
      <c r="A49" s="6" t="s">
        <v>435</v>
      </c>
      <c r="B49" s="7" t="s">
        <v>436</v>
      </c>
      <c r="C49" s="7" t="s">
        <v>437</v>
      </c>
      <c r="D49" s="7" t="s">
        <v>89</v>
      </c>
      <c r="E49" s="7" t="s">
        <v>27</v>
      </c>
      <c r="F49" s="7" t="s">
        <v>438</v>
      </c>
      <c r="G49" s="7" t="s">
        <v>29</v>
      </c>
      <c r="H49" s="8" t="s">
        <v>439</v>
      </c>
      <c r="I49" s="8" t="s">
        <v>440</v>
      </c>
      <c r="J49" s="8" t="s">
        <v>441</v>
      </c>
      <c r="K49" s="8" t="s">
        <v>442</v>
      </c>
      <c r="L49" s="7" t="s">
        <v>443</v>
      </c>
      <c r="M49" s="7" t="s">
        <v>444</v>
      </c>
      <c r="N49" s="10">
        <v>919075417535</v>
      </c>
      <c r="O49" s="9">
        <v>9592.8200000000015</v>
      </c>
      <c r="P49" s="9">
        <f>VLOOKUP(B49:B108,'[1]Closed dutyslip Jan24'!$B$2:$L$61,11,)</f>
        <v>505</v>
      </c>
      <c r="Q49" s="4">
        <v>252.45</v>
      </c>
      <c r="R49" s="4">
        <f t="shared" si="0"/>
        <v>252.45</v>
      </c>
      <c r="S49" s="8" t="s">
        <v>36</v>
      </c>
      <c r="T49" s="4">
        <f t="shared" si="1"/>
        <v>504.9</v>
      </c>
      <c r="U49" s="4">
        <f t="shared" si="2"/>
        <v>10602.720000000001</v>
      </c>
      <c r="V49" s="3" t="s">
        <v>538</v>
      </c>
      <c r="W49" s="5">
        <v>45346</v>
      </c>
    </row>
    <row r="50" spans="1:23" x14ac:dyDescent="0.3">
      <c r="A50" s="2" t="s">
        <v>445</v>
      </c>
      <c r="B50" s="3" t="s">
        <v>446</v>
      </c>
      <c r="C50" s="3" t="s">
        <v>447</v>
      </c>
      <c r="D50" s="3" t="s">
        <v>448</v>
      </c>
      <c r="E50" s="3" t="s">
        <v>27</v>
      </c>
      <c r="F50" s="3" t="s">
        <v>449</v>
      </c>
      <c r="G50" s="3" t="s">
        <v>122</v>
      </c>
      <c r="H50" s="4" t="s">
        <v>450</v>
      </c>
      <c r="I50" s="4" t="s">
        <v>36</v>
      </c>
      <c r="J50" s="4" t="s">
        <v>451</v>
      </c>
      <c r="K50" s="4" t="s">
        <v>452</v>
      </c>
      <c r="L50" s="3" t="s">
        <v>425</v>
      </c>
      <c r="M50" s="3" t="s">
        <v>426</v>
      </c>
      <c r="N50" s="9">
        <v>919822930737</v>
      </c>
      <c r="O50" s="9">
        <v>3853.04</v>
      </c>
      <c r="P50" s="9">
        <f>VLOOKUP(B50:B109,'[1]Closed dutyslip Jan24'!$B$2:$L$61,11,)</f>
        <v>0</v>
      </c>
      <c r="Q50" s="4">
        <v>96.33</v>
      </c>
      <c r="R50" s="4">
        <f t="shared" si="0"/>
        <v>96.33</v>
      </c>
      <c r="S50" s="4" t="s">
        <v>36</v>
      </c>
      <c r="T50" s="4">
        <f t="shared" si="1"/>
        <v>192.66</v>
      </c>
      <c r="U50" s="4">
        <f t="shared" si="2"/>
        <v>4045.7</v>
      </c>
      <c r="V50" s="3" t="s">
        <v>538</v>
      </c>
      <c r="W50" s="5">
        <v>45346</v>
      </c>
    </row>
    <row r="51" spans="1:23" x14ac:dyDescent="0.3">
      <c r="A51" s="6" t="s">
        <v>453</v>
      </c>
      <c r="B51" s="7" t="s">
        <v>454</v>
      </c>
      <c r="C51" s="7" t="s">
        <v>455</v>
      </c>
      <c r="D51" s="7" t="s">
        <v>456</v>
      </c>
      <c r="E51" s="7" t="s">
        <v>27</v>
      </c>
      <c r="F51" s="7" t="s">
        <v>457</v>
      </c>
      <c r="G51" s="7" t="s">
        <v>122</v>
      </c>
      <c r="H51" s="8" t="s">
        <v>458</v>
      </c>
      <c r="I51" s="8" t="s">
        <v>459</v>
      </c>
      <c r="J51" s="8" t="s">
        <v>460</v>
      </c>
      <c r="K51" s="8" t="s">
        <v>461</v>
      </c>
      <c r="L51" s="7" t="s">
        <v>462</v>
      </c>
      <c r="M51" s="7" t="s">
        <v>463</v>
      </c>
      <c r="N51" s="10">
        <v>919356432214</v>
      </c>
      <c r="O51" s="9">
        <v>3266.29</v>
      </c>
      <c r="P51" s="9">
        <f>VLOOKUP(B51:B110,'[1]Closed dutyslip Jan24'!$B$2:$L$61,11,)</f>
        <v>70</v>
      </c>
      <c r="Q51" s="4">
        <v>83.41</v>
      </c>
      <c r="R51" s="4">
        <f t="shared" si="0"/>
        <v>83.41</v>
      </c>
      <c r="S51" s="8" t="s">
        <v>36</v>
      </c>
      <c r="T51" s="4">
        <f t="shared" si="1"/>
        <v>166.82</v>
      </c>
      <c r="U51" s="4">
        <f t="shared" si="2"/>
        <v>3503.11</v>
      </c>
      <c r="V51" s="3" t="s">
        <v>538</v>
      </c>
      <c r="W51" s="5">
        <v>45346</v>
      </c>
    </row>
    <row r="52" spans="1:23" x14ac:dyDescent="0.3">
      <c r="A52" s="2" t="s">
        <v>464</v>
      </c>
      <c r="B52" s="3" t="s">
        <v>465</v>
      </c>
      <c r="C52" s="3" t="s">
        <v>466</v>
      </c>
      <c r="D52" s="3" t="s">
        <v>467</v>
      </c>
      <c r="E52" s="3" t="s">
        <v>27</v>
      </c>
      <c r="F52" s="3" t="s">
        <v>468</v>
      </c>
      <c r="G52" s="3" t="s">
        <v>122</v>
      </c>
      <c r="H52" s="4" t="s">
        <v>469</v>
      </c>
      <c r="I52" s="4" t="s">
        <v>36</v>
      </c>
      <c r="J52" s="4" t="s">
        <v>470</v>
      </c>
      <c r="K52" s="4" t="s">
        <v>471</v>
      </c>
      <c r="L52" s="3" t="s">
        <v>472</v>
      </c>
      <c r="M52" s="3" t="s">
        <v>473</v>
      </c>
      <c r="N52" s="9">
        <v>919762740717</v>
      </c>
      <c r="O52" s="9">
        <v>4212.28</v>
      </c>
      <c r="P52" s="9">
        <f>VLOOKUP(B52:B111,'[1]Closed dutyslip Jan24'!$B$2:$L$61,11,)</f>
        <v>0</v>
      </c>
      <c r="Q52" s="4">
        <v>105.31</v>
      </c>
      <c r="R52" s="4">
        <f t="shared" si="0"/>
        <v>105.31</v>
      </c>
      <c r="S52" s="4" t="s">
        <v>36</v>
      </c>
      <c r="T52" s="4">
        <f t="shared" si="1"/>
        <v>210.62</v>
      </c>
      <c r="U52" s="4">
        <f t="shared" si="2"/>
        <v>4422.8999999999996</v>
      </c>
      <c r="V52" s="3" t="s">
        <v>538</v>
      </c>
      <c r="W52" s="5">
        <v>45346</v>
      </c>
    </row>
    <row r="53" spans="1:23" x14ac:dyDescent="0.3">
      <c r="A53" s="6" t="s">
        <v>474</v>
      </c>
      <c r="B53" s="7" t="s">
        <v>475</v>
      </c>
      <c r="C53" s="7" t="s">
        <v>476</v>
      </c>
      <c r="D53" s="7" t="s">
        <v>477</v>
      </c>
      <c r="E53" s="7" t="s">
        <v>27</v>
      </c>
      <c r="F53" s="7" t="s">
        <v>478</v>
      </c>
      <c r="G53" s="7" t="s">
        <v>122</v>
      </c>
      <c r="H53" s="8" t="s">
        <v>479</v>
      </c>
      <c r="I53" s="8" t="s">
        <v>211</v>
      </c>
      <c r="J53" s="8" t="s">
        <v>480</v>
      </c>
      <c r="K53" s="8" t="s">
        <v>481</v>
      </c>
      <c r="L53" s="7" t="s">
        <v>482</v>
      </c>
      <c r="M53" s="7" t="s">
        <v>483</v>
      </c>
      <c r="N53" s="10">
        <v>919067278384</v>
      </c>
      <c r="O53" s="9">
        <v>3504.98</v>
      </c>
      <c r="P53" s="9">
        <f>VLOOKUP(B53:B112,'[1]Closed dutyslip Jan24'!$B$2:$L$61,11,)</f>
        <v>100</v>
      </c>
      <c r="Q53" s="4">
        <v>90.12</v>
      </c>
      <c r="R53" s="4">
        <f t="shared" si="0"/>
        <v>90.12</v>
      </c>
      <c r="S53" s="8" t="s">
        <v>36</v>
      </c>
      <c r="T53" s="4">
        <f t="shared" si="1"/>
        <v>180.24</v>
      </c>
      <c r="U53" s="4">
        <f t="shared" si="2"/>
        <v>3785.2200000000003</v>
      </c>
      <c r="V53" s="3" t="s">
        <v>538</v>
      </c>
      <c r="W53" s="5">
        <v>45346</v>
      </c>
    </row>
    <row r="54" spans="1:23" x14ac:dyDescent="0.3">
      <c r="A54" s="2" t="s">
        <v>484</v>
      </c>
      <c r="B54" s="3" t="s">
        <v>485</v>
      </c>
      <c r="C54" s="3" t="s">
        <v>486</v>
      </c>
      <c r="D54" s="3" t="s">
        <v>219</v>
      </c>
      <c r="E54" s="3" t="s">
        <v>27</v>
      </c>
      <c r="F54" s="3" t="s">
        <v>487</v>
      </c>
      <c r="G54" s="3" t="s">
        <v>221</v>
      </c>
      <c r="H54" s="4" t="s">
        <v>222</v>
      </c>
      <c r="I54" s="4" t="s">
        <v>145</v>
      </c>
      <c r="J54" s="4" t="s">
        <v>223</v>
      </c>
      <c r="K54" s="4" t="s">
        <v>224</v>
      </c>
      <c r="L54" s="3" t="s">
        <v>488</v>
      </c>
      <c r="M54" s="3" t="s">
        <v>489</v>
      </c>
      <c r="N54" s="9">
        <v>917757945685</v>
      </c>
      <c r="O54" s="9">
        <v>4371.9399999999996</v>
      </c>
      <c r="P54" s="9">
        <f>VLOOKUP(B54:B113,'[1]Closed dutyslip Jan24'!$B$2:$L$61,11,)</f>
        <v>365</v>
      </c>
      <c r="Q54" s="4">
        <v>118.42</v>
      </c>
      <c r="R54" s="4">
        <f t="shared" si="0"/>
        <v>118.42</v>
      </c>
      <c r="S54" s="4" t="s">
        <v>36</v>
      </c>
      <c r="T54" s="4">
        <f t="shared" si="1"/>
        <v>236.84</v>
      </c>
      <c r="U54" s="4">
        <f t="shared" si="2"/>
        <v>4973.78</v>
      </c>
      <c r="V54" s="3" t="s">
        <v>538</v>
      </c>
      <c r="W54" s="5">
        <v>45346</v>
      </c>
    </row>
    <row r="55" spans="1:23" x14ac:dyDescent="0.3">
      <c r="A55" s="6" t="s">
        <v>490</v>
      </c>
      <c r="B55" s="7" t="s">
        <v>491</v>
      </c>
      <c r="C55" s="7" t="s">
        <v>492</v>
      </c>
      <c r="D55" s="7" t="s">
        <v>219</v>
      </c>
      <c r="E55" s="7" t="s">
        <v>27</v>
      </c>
      <c r="F55" s="7" t="s">
        <v>493</v>
      </c>
      <c r="G55" s="7" t="s">
        <v>221</v>
      </c>
      <c r="H55" s="8" t="s">
        <v>222</v>
      </c>
      <c r="I55" s="8" t="s">
        <v>145</v>
      </c>
      <c r="J55" s="8" t="s">
        <v>223</v>
      </c>
      <c r="K55" s="8" t="s">
        <v>224</v>
      </c>
      <c r="L55" s="7" t="s">
        <v>494</v>
      </c>
      <c r="M55" s="7" t="s">
        <v>495</v>
      </c>
      <c r="N55" s="10">
        <v>917875003017</v>
      </c>
      <c r="O55" s="9">
        <v>4371.9399999999996</v>
      </c>
      <c r="P55" s="9">
        <f>VLOOKUP(B55:B114,'[1]Closed dutyslip Jan24'!$B$2:$L$61,11,)</f>
        <v>410</v>
      </c>
      <c r="Q55" s="4">
        <v>119.55</v>
      </c>
      <c r="R55" s="4">
        <f t="shared" si="0"/>
        <v>119.55</v>
      </c>
      <c r="S55" s="8" t="s">
        <v>36</v>
      </c>
      <c r="T55" s="4">
        <f t="shared" si="1"/>
        <v>239.1</v>
      </c>
      <c r="U55" s="4">
        <f t="shared" si="2"/>
        <v>5021.04</v>
      </c>
      <c r="V55" s="3" t="s">
        <v>538</v>
      </c>
      <c r="W55" s="5">
        <v>45346</v>
      </c>
    </row>
    <row r="56" spans="1:23" x14ac:dyDescent="0.3">
      <c r="A56" s="2" t="s">
        <v>496</v>
      </c>
      <c r="B56" s="3" t="s">
        <v>497</v>
      </c>
      <c r="C56" s="3" t="s">
        <v>498</v>
      </c>
      <c r="D56" s="3" t="s">
        <v>354</v>
      </c>
      <c r="E56" s="3" t="s">
        <v>27</v>
      </c>
      <c r="F56" s="3" t="s">
        <v>499</v>
      </c>
      <c r="G56" s="3" t="s">
        <v>356</v>
      </c>
      <c r="H56" s="4" t="s">
        <v>357</v>
      </c>
      <c r="I56" s="4" t="s">
        <v>500</v>
      </c>
      <c r="J56" s="4" t="s">
        <v>501</v>
      </c>
      <c r="K56" s="4" t="s">
        <v>502</v>
      </c>
      <c r="L56" s="3" t="s">
        <v>503</v>
      </c>
      <c r="M56" s="3" t="s">
        <v>504</v>
      </c>
      <c r="N56" s="9">
        <v>919921972456</v>
      </c>
      <c r="O56" s="9">
        <v>3054.74</v>
      </c>
      <c r="P56" s="9">
        <f>VLOOKUP(B56:B115,'[1]Closed dutyslip Jan24'!$B$2:$L$61,11,)</f>
        <v>320</v>
      </c>
      <c r="Q56" s="4">
        <v>84.37</v>
      </c>
      <c r="R56" s="4">
        <f t="shared" si="0"/>
        <v>84.37</v>
      </c>
      <c r="S56" s="4" t="s">
        <v>36</v>
      </c>
      <c r="T56" s="4">
        <f t="shared" si="1"/>
        <v>168.74</v>
      </c>
      <c r="U56" s="4">
        <f t="shared" si="2"/>
        <v>3543.4799999999996</v>
      </c>
      <c r="V56" s="3" t="s">
        <v>538</v>
      </c>
      <c r="W56" s="5">
        <v>45346</v>
      </c>
    </row>
    <row r="57" spans="1:23" x14ac:dyDescent="0.3">
      <c r="A57" s="6" t="s">
        <v>505</v>
      </c>
      <c r="B57" s="7" t="s">
        <v>506</v>
      </c>
      <c r="C57" s="7" t="s">
        <v>374</v>
      </c>
      <c r="D57" s="7" t="s">
        <v>375</v>
      </c>
      <c r="E57" s="7" t="s">
        <v>27</v>
      </c>
      <c r="F57" s="7" t="s">
        <v>507</v>
      </c>
      <c r="G57" s="7" t="s">
        <v>29</v>
      </c>
      <c r="H57" s="8" t="s">
        <v>508</v>
      </c>
      <c r="I57" s="8" t="s">
        <v>509</v>
      </c>
      <c r="J57" s="8" t="s">
        <v>510</v>
      </c>
      <c r="K57" s="8" t="s">
        <v>511</v>
      </c>
      <c r="L57" s="7" t="s">
        <v>393</v>
      </c>
      <c r="M57" s="7" t="s">
        <v>394</v>
      </c>
      <c r="N57" s="10">
        <v>918432163722</v>
      </c>
      <c r="O57" s="9">
        <v>8283.61</v>
      </c>
      <c r="P57" s="9">
        <f>VLOOKUP(B57:B116,'[1]Closed dutyslip Jan24'!$B$2:$L$61,11,)</f>
        <v>527</v>
      </c>
      <c r="Q57" s="4">
        <v>220.27</v>
      </c>
      <c r="R57" s="4">
        <f t="shared" si="0"/>
        <v>220.27</v>
      </c>
      <c r="S57" s="8" t="s">
        <v>36</v>
      </c>
      <c r="T57" s="4">
        <f t="shared" si="1"/>
        <v>440.54</v>
      </c>
      <c r="U57" s="4">
        <f t="shared" si="2"/>
        <v>9251.1500000000015</v>
      </c>
      <c r="V57" s="3" t="s">
        <v>538</v>
      </c>
      <c r="W57" s="5">
        <v>45346</v>
      </c>
    </row>
    <row r="58" spans="1:23" x14ac:dyDescent="0.3">
      <c r="A58" s="2" t="s">
        <v>512</v>
      </c>
      <c r="B58" s="3" t="s">
        <v>513</v>
      </c>
      <c r="C58" s="3" t="s">
        <v>514</v>
      </c>
      <c r="D58" s="3" t="s">
        <v>467</v>
      </c>
      <c r="E58" s="3" t="s">
        <v>27</v>
      </c>
      <c r="F58" s="3" t="s">
        <v>515</v>
      </c>
      <c r="G58" s="3" t="s">
        <v>122</v>
      </c>
      <c r="H58" s="4" t="s">
        <v>516</v>
      </c>
      <c r="I58" s="4" t="s">
        <v>36</v>
      </c>
      <c r="J58" s="4" t="s">
        <v>517</v>
      </c>
      <c r="K58" s="4" t="s">
        <v>518</v>
      </c>
      <c r="L58" s="3" t="s">
        <v>482</v>
      </c>
      <c r="M58" s="3" t="s">
        <v>519</v>
      </c>
      <c r="N58" s="9">
        <v>917058047254</v>
      </c>
      <c r="O58" s="9">
        <v>4675.29</v>
      </c>
      <c r="P58" s="9">
        <f>VLOOKUP(B58:B117,'[1]Closed dutyslip Jan24'!$B$2:$L$61,11,)</f>
        <v>0</v>
      </c>
      <c r="Q58" s="4">
        <v>116.88</v>
      </c>
      <c r="R58" s="4">
        <f t="shared" si="0"/>
        <v>116.88</v>
      </c>
      <c r="S58" s="4" t="s">
        <v>36</v>
      </c>
      <c r="T58" s="4">
        <f t="shared" si="1"/>
        <v>233.76</v>
      </c>
      <c r="U58" s="4">
        <f t="shared" si="2"/>
        <v>4909.05</v>
      </c>
      <c r="V58" s="3" t="s">
        <v>538</v>
      </c>
      <c r="W58" s="5">
        <v>45346</v>
      </c>
    </row>
    <row r="59" spans="1:23" x14ac:dyDescent="0.3">
      <c r="A59" s="6" t="s">
        <v>520</v>
      </c>
      <c r="B59" s="7" t="s">
        <v>521</v>
      </c>
      <c r="C59" s="7" t="s">
        <v>69</v>
      </c>
      <c r="D59" s="7" t="s">
        <v>70</v>
      </c>
      <c r="E59" s="7" t="s">
        <v>27</v>
      </c>
      <c r="F59" s="7" t="s">
        <v>522</v>
      </c>
      <c r="G59" s="7" t="s">
        <v>72</v>
      </c>
      <c r="H59" s="8" t="s">
        <v>73</v>
      </c>
      <c r="I59" s="8" t="s">
        <v>36</v>
      </c>
      <c r="J59" s="8" t="s">
        <v>74</v>
      </c>
      <c r="K59" s="8" t="s">
        <v>75</v>
      </c>
      <c r="L59" s="7" t="s">
        <v>271</v>
      </c>
      <c r="M59" s="7" t="s">
        <v>272</v>
      </c>
      <c r="N59" s="10">
        <v>917057801984</v>
      </c>
      <c r="O59" s="9">
        <v>1997.79</v>
      </c>
      <c r="P59" s="9">
        <f>VLOOKUP(B59:B118,'[1]Closed dutyslip Jan24'!$B$2:$L$61,11,)</f>
        <v>0</v>
      </c>
      <c r="Q59" s="4">
        <v>49.94</v>
      </c>
      <c r="R59" s="4">
        <f t="shared" si="0"/>
        <v>49.94</v>
      </c>
      <c r="S59" s="8" t="s">
        <v>36</v>
      </c>
      <c r="T59" s="4">
        <f t="shared" si="1"/>
        <v>99.88</v>
      </c>
      <c r="U59" s="4">
        <f t="shared" si="2"/>
        <v>2097.67</v>
      </c>
      <c r="V59" s="3" t="s">
        <v>538</v>
      </c>
      <c r="W59" s="5">
        <v>45346</v>
      </c>
    </row>
    <row r="60" spans="1:23" x14ac:dyDescent="0.3">
      <c r="A60" s="2" t="s">
        <v>523</v>
      </c>
      <c r="B60" s="3" t="s">
        <v>524</v>
      </c>
      <c r="C60" s="3" t="s">
        <v>525</v>
      </c>
      <c r="D60" s="3" t="s">
        <v>354</v>
      </c>
      <c r="E60" s="3" t="s">
        <v>27</v>
      </c>
      <c r="F60" s="3" t="s">
        <v>526</v>
      </c>
      <c r="G60" s="3" t="s">
        <v>29</v>
      </c>
      <c r="H60" s="4" t="s">
        <v>527</v>
      </c>
      <c r="I60" s="4" t="s">
        <v>528</v>
      </c>
      <c r="J60" s="4" t="s">
        <v>529</v>
      </c>
      <c r="K60" s="4" t="s">
        <v>530</v>
      </c>
      <c r="L60" s="3" t="s">
        <v>393</v>
      </c>
      <c r="M60" s="3" t="s">
        <v>394</v>
      </c>
      <c r="N60" s="9">
        <v>918432163722</v>
      </c>
      <c r="O60" s="9">
        <v>6859.44</v>
      </c>
      <c r="P60" s="9">
        <f>VLOOKUP(B60:B119,'[1]Closed dutyslip Jan24'!$B$2:$L$61,11,)</f>
        <v>930</v>
      </c>
      <c r="Q60" s="4">
        <v>194.74</v>
      </c>
      <c r="R60" s="4">
        <f t="shared" si="0"/>
        <v>194.74</v>
      </c>
      <c r="S60" s="4" t="s">
        <v>36</v>
      </c>
      <c r="T60" s="4">
        <f t="shared" si="1"/>
        <v>389.48</v>
      </c>
      <c r="U60" s="4">
        <f t="shared" si="2"/>
        <v>8178.92</v>
      </c>
      <c r="V60" s="3" t="s">
        <v>538</v>
      </c>
      <c r="W60" s="5">
        <v>45346</v>
      </c>
    </row>
    <row r="61" spans="1:23" x14ac:dyDescent="0.3">
      <c r="A61" s="6" t="s">
        <v>531</v>
      </c>
      <c r="B61" s="7" t="s">
        <v>532</v>
      </c>
      <c r="C61" s="7" t="s">
        <v>533</v>
      </c>
      <c r="D61" s="7" t="s">
        <v>534</v>
      </c>
      <c r="E61" s="7" t="s">
        <v>27</v>
      </c>
      <c r="F61" s="7" t="s">
        <v>535</v>
      </c>
      <c r="G61" s="7" t="s">
        <v>143</v>
      </c>
      <c r="H61" s="8" t="s">
        <v>155</v>
      </c>
      <c r="I61" s="8" t="s">
        <v>145</v>
      </c>
      <c r="J61" s="8" t="s">
        <v>536</v>
      </c>
      <c r="K61" s="8" t="s">
        <v>537</v>
      </c>
      <c r="L61" s="7" t="s">
        <v>298</v>
      </c>
      <c r="M61" s="7" t="s">
        <v>361</v>
      </c>
      <c r="N61" s="10">
        <v>916361054714</v>
      </c>
      <c r="O61" s="9">
        <v>4012.7</v>
      </c>
      <c r="P61" s="9">
        <f>VLOOKUP(B61:B120,'[1]Closed dutyslip Jan24'!$B$2:$L$61,11,)</f>
        <v>365</v>
      </c>
      <c r="Q61" s="4">
        <v>109.44</v>
      </c>
      <c r="R61" s="4">
        <f t="shared" si="0"/>
        <v>109.44</v>
      </c>
      <c r="S61" s="8" t="s">
        <v>36</v>
      </c>
      <c r="T61" s="4">
        <f t="shared" si="1"/>
        <v>218.88</v>
      </c>
      <c r="U61" s="4">
        <f t="shared" si="2"/>
        <v>4596.58</v>
      </c>
      <c r="V61" s="3" t="s">
        <v>538</v>
      </c>
      <c r="W61" s="5">
        <v>45346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2024-02-24T13:22:19Z</dcterms:created>
  <dcterms:modified xsi:type="dcterms:W3CDTF">2024-02-24T13:22:19Z</dcterms:modified>
</cp:coreProperties>
</file>