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Sep-23\Omkar Tours\"/>
    </mc:Choice>
  </mc:AlternateContent>
  <bookViews>
    <workbookView xWindow="0" yWindow="0" windowWidth="23040" windowHeight="7692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T3" i="1" l="1"/>
  <c r="T4" i="1"/>
  <c r="T6" i="1"/>
  <c r="U6" i="1" s="1"/>
  <c r="T10" i="1"/>
  <c r="T11" i="1"/>
  <c r="T12" i="1"/>
  <c r="T13" i="1"/>
  <c r="T14" i="1"/>
  <c r="U14" i="1" s="1"/>
  <c r="T18" i="1"/>
  <c r="T19" i="1"/>
  <c r="U19" i="1" s="1"/>
  <c r="T20" i="1"/>
  <c r="T21" i="1"/>
  <c r="T22" i="1"/>
  <c r="U22" i="1" s="1"/>
  <c r="T23" i="1"/>
  <c r="U23" i="1" s="1"/>
  <c r="T24" i="1"/>
  <c r="T25" i="1"/>
  <c r="T26" i="1"/>
  <c r="T27" i="1"/>
  <c r="T28" i="1"/>
  <c r="T29" i="1"/>
  <c r="T30" i="1"/>
  <c r="U30" i="1" s="1"/>
  <c r="T31" i="1"/>
  <c r="U31" i="1" s="1"/>
  <c r="T32" i="1"/>
  <c r="T33" i="1"/>
  <c r="T34" i="1"/>
  <c r="T35" i="1"/>
  <c r="U35" i="1" s="1"/>
  <c r="T36" i="1"/>
  <c r="U36" i="1" s="1"/>
  <c r="T37" i="1"/>
  <c r="T38" i="1"/>
  <c r="U38" i="1" s="1"/>
  <c r="T39" i="1"/>
  <c r="U39" i="1" s="1"/>
  <c r="T40" i="1"/>
  <c r="T41" i="1"/>
  <c r="T42" i="1"/>
  <c r="T43" i="1"/>
  <c r="T44" i="1"/>
  <c r="T45" i="1"/>
  <c r="T46" i="1"/>
  <c r="U46" i="1" s="1"/>
  <c r="T47" i="1"/>
  <c r="U47" i="1" s="1"/>
  <c r="T48" i="1"/>
  <c r="T49" i="1"/>
  <c r="T51" i="1"/>
  <c r="T53" i="1"/>
  <c r="T56" i="1"/>
  <c r="T58" i="1"/>
  <c r="T60" i="1"/>
  <c r="T61" i="1"/>
  <c r="T62" i="1"/>
  <c r="U62" i="1" s="1"/>
  <c r="T63" i="1"/>
  <c r="U63" i="1" s="1"/>
  <c r="T2" i="1"/>
  <c r="U2" i="1" s="1"/>
  <c r="U3" i="1"/>
  <c r="U4" i="1"/>
  <c r="U10" i="1"/>
  <c r="U11" i="1"/>
  <c r="U12" i="1"/>
  <c r="U13" i="1"/>
  <c r="U18" i="1"/>
  <c r="U20" i="1"/>
  <c r="U21" i="1"/>
  <c r="U24" i="1"/>
  <c r="U25" i="1"/>
  <c r="U26" i="1"/>
  <c r="U27" i="1"/>
  <c r="U28" i="1"/>
  <c r="U29" i="1"/>
  <c r="U32" i="1"/>
  <c r="U33" i="1"/>
  <c r="U34" i="1"/>
  <c r="U37" i="1"/>
  <c r="U40" i="1"/>
  <c r="U41" i="1"/>
  <c r="U42" i="1"/>
  <c r="U43" i="1"/>
  <c r="U44" i="1"/>
  <c r="U45" i="1"/>
  <c r="U48" i="1"/>
  <c r="U49" i="1"/>
  <c r="U51" i="1"/>
  <c r="U53" i="1"/>
  <c r="U56" i="1"/>
  <c r="U58" i="1"/>
  <c r="U60" i="1"/>
  <c r="U61" i="1"/>
  <c r="R3" i="1"/>
  <c r="R4" i="1"/>
  <c r="R5" i="1"/>
  <c r="T5" i="1" s="1"/>
  <c r="U5" i="1" s="1"/>
  <c r="R6" i="1"/>
  <c r="R7" i="1"/>
  <c r="T7" i="1" s="1"/>
  <c r="U7" i="1" s="1"/>
  <c r="R8" i="1"/>
  <c r="T8" i="1" s="1"/>
  <c r="U8" i="1" s="1"/>
  <c r="R9" i="1"/>
  <c r="T9" i="1" s="1"/>
  <c r="U9" i="1" s="1"/>
  <c r="R10" i="1"/>
  <c r="R11" i="1"/>
  <c r="R12" i="1"/>
  <c r="R13" i="1"/>
  <c r="R14" i="1"/>
  <c r="R15" i="1"/>
  <c r="T15" i="1" s="1"/>
  <c r="U15" i="1" s="1"/>
  <c r="R16" i="1"/>
  <c r="T16" i="1" s="1"/>
  <c r="U16" i="1" s="1"/>
  <c r="R17" i="1"/>
  <c r="T17" i="1" s="1"/>
  <c r="U17" i="1" s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T50" i="1" s="1"/>
  <c r="U50" i="1" s="1"/>
  <c r="R51" i="1"/>
  <c r="R52" i="1"/>
  <c r="T52" i="1" s="1"/>
  <c r="U52" i="1" s="1"/>
  <c r="R53" i="1"/>
  <c r="R54" i="1"/>
  <c r="T54" i="1" s="1"/>
  <c r="U54" i="1" s="1"/>
  <c r="R55" i="1"/>
  <c r="T55" i="1" s="1"/>
  <c r="U55" i="1" s="1"/>
  <c r="R56" i="1"/>
  <c r="R57" i="1"/>
  <c r="T57" i="1" s="1"/>
  <c r="U57" i="1" s="1"/>
  <c r="R58" i="1"/>
  <c r="R59" i="1"/>
  <c r="T59" i="1" s="1"/>
  <c r="U59" i="1" s="1"/>
  <c r="R60" i="1"/>
  <c r="R61" i="1"/>
  <c r="R62" i="1"/>
  <c r="R63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R2" i="1"/>
  <c r="P2" i="1"/>
</calcChain>
</file>

<file path=xl/sharedStrings.xml><?xml version="1.0" encoding="utf-8"?>
<sst xmlns="http://schemas.openxmlformats.org/spreadsheetml/2006/main" count="581" uniqueCount="341">
  <si>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</si>
  <si>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</si>
  <si>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</si>
  <si>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</si>
  <si>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</si>
  <si>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</si>
  <si>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</si>
  <si>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</si>
  <si>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</si>
  <si>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</si>
  <si>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</si>
  <si>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</si>
  <si>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</si>
  <si>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</si>
  <si>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</si>
  <si>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</si>
  <si>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</si>
  <si>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</si>
  <si>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</si>
  <si>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</si>
  <si>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</si>
  <si>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</si>
  <si>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</si>
  <si>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DR/PUN/23-24/56014572</t>
  </si>
  <si>
    <t>CIMH24/027000754</t>
  </si>
  <si>
    <t>TATA COMMUNICATIONS LIMITED</t>
  </si>
  <si>
    <t>OMKAR TOURS AND TRAVELS</t>
  </si>
  <si>
    <t>Mr. Sudhasnhu Arohee</t>
  </si>
  <si>
    <t>OSTN G/G : 1 Day/300 Kms</t>
  </si>
  <si>
    <t>MH12PQ8898</t>
  </si>
  <si>
    <t>VISHAL</t>
  </si>
  <si>
    <t>DR/PUN/23-24/56016383</t>
  </si>
  <si>
    <t>CIMH24/027000811</t>
  </si>
  <si>
    <t>FOSECO INDIA LIMITED</t>
  </si>
  <si>
    <t>Mr. Marco Grotendorst, Mr Jörg Brings and Mr. Pascal Engelberg</t>
  </si>
  <si>
    <t>G/G : 8/80</t>
  </si>
  <si>
    <t>MH14HG0900</t>
  </si>
  <si>
    <t>HEMANT</t>
  </si>
  <si>
    <t>DR/PUN/23-24/56019083</t>
  </si>
  <si>
    <t>CIMH24/027000791</t>
  </si>
  <si>
    <t>MCKINSEY &amp; COMPANY INDIA LLP</t>
  </si>
  <si>
    <t>Vatsalya Tandon</t>
  </si>
  <si>
    <t>OSTN G/G : 1 Day/250 Kms</t>
  </si>
  <si>
    <t>SUNIL KURUND</t>
  </si>
  <si>
    <t>DR/PUN/23-24/56017918</t>
  </si>
  <si>
    <t>CPUN24/056008857</t>
  </si>
  <si>
    <t>THE BOSTON CONSULTING GROUP (INDIA) PRIVATE LTD</t>
  </si>
  <si>
    <t>Vivek Kant</t>
  </si>
  <si>
    <t>MH12KU1300</t>
  </si>
  <si>
    <t>MAHESH KENDRE</t>
  </si>
  <si>
    <t>DR/PUN/23-24/56017592</t>
  </si>
  <si>
    <t>CIMH24/027000872</t>
  </si>
  <si>
    <t>HILTI TECHNOLOGY SOLUTIONS INDIA PRIVATE LIMITED</t>
  </si>
  <si>
    <t>Bernard Sutor</t>
  </si>
  <si>
    <t>MH14KA2890</t>
  </si>
  <si>
    <t>ATUL KULKARNI 9021324094</t>
  </si>
  <si>
    <t>DR/PUN/23-24/56017664</t>
  </si>
  <si>
    <t>CPUN24/056008671</t>
  </si>
  <si>
    <t>GE OIL &amp; GAS INDIA PRIVATE LIMITED-CC</t>
  </si>
  <si>
    <t>Kiran Pawar</t>
  </si>
  <si>
    <t>P/P : 8/80</t>
  </si>
  <si>
    <t>MH12QW4365</t>
  </si>
  <si>
    <t>SACHIN</t>
  </si>
  <si>
    <t>DR/PUN/23-24/56017796</t>
  </si>
  <si>
    <t>CPUN24/056008672</t>
  </si>
  <si>
    <t>Swapnil Shinde</t>
  </si>
  <si>
    <t>MH11CH0777</t>
  </si>
  <si>
    <t>GAIKWAD 9822208504</t>
  </si>
  <si>
    <t>DR/PUN/23-24/56018551</t>
  </si>
  <si>
    <t>CIMH24/027000815</t>
  </si>
  <si>
    <t>HERO MOTOCORP LIMITED</t>
  </si>
  <si>
    <t>Mr. Ajit Jachak</t>
  </si>
  <si>
    <t>SP G/G : MUM-PUN SAME DAY RETURN</t>
  </si>
  <si>
    <t>MH12VF3550</t>
  </si>
  <si>
    <t>SUBODH</t>
  </si>
  <si>
    <t>DR/PUN/23-24/56018516</t>
  </si>
  <si>
    <t>Aashish Kumar Singh</t>
  </si>
  <si>
    <t>MH14JL1300</t>
  </si>
  <si>
    <t>MAYUR</t>
  </si>
  <si>
    <t>DR/PUN/23-24/56018548</t>
  </si>
  <si>
    <t>CIMH24/027000765</t>
  </si>
  <si>
    <t>Malti Prabhu</t>
  </si>
  <si>
    <t>P/P : 6/60</t>
  </si>
  <si>
    <t>MH14HG3339</t>
  </si>
  <si>
    <t>RAM</t>
  </si>
  <si>
    <t>DR/PUN/23-24/56015234</t>
  </si>
  <si>
    <t>CPUN24/056008821</t>
  </si>
  <si>
    <t>HUSCO HYDRAULICS PVT. LTD.</t>
  </si>
  <si>
    <t>Mr. Joseph Pfaff</t>
  </si>
  <si>
    <t>MH14HG8087</t>
  </si>
  <si>
    <t>Promod Bobde</t>
  </si>
  <si>
    <t>DR/PUN/23-24/56018499</t>
  </si>
  <si>
    <t>CIMH24/027000800</t>
  </si>
  <si>
    <t>NEW KENILWORTH HOTEL PVT. LTD.</t>
  </si>
  <si>
    <t>Mr. Raju Bharat</t>
  </si>
  <si>
    <t>MH12VT0803</t>
  </si>
  <si>
    <t>BHASKAR</t>
  </si>
  <si>
    <t>DR/PUN/23-24/56017593</t>
  </si>
  <si>
    <t>ATUL KULKARNI</t>
  </si>
  <si>
    <t>DR/PUN/23-24/56015235</t>
  </si>
  <si>
    <t>CPUN24/056008877</t>
  </si>
  <si>
    <t>DR/PUN/23-24/56017665</t>
  </si>
  <si>
    <t>CPUN24/056008841</t>
  </si>
  <si>
    <t>DR/PUN/23-24/56017797</t>
  </si>
  <si>
    <t>CPUN24/056008843</t>
  </si>
  <si>
    <t>DR/PUN/23-24/56018669</t>
  </si>
  <si>
    <t>DR/PUN/23-24/56018667</t>
  </si>
  <si>
    <t>CPUN24/056009136</t>
  </si>
  <si>
    <t>ASK INVESTMENT MANAGERS LIMITED</t>
  </si>
  <si>
    <t>Prabhudev Rodge</t>
  </si>
  <si>
    <t>MH12SF5785</t>
  </si>
  <si>
    <t>SANDEEP PAWAR</t>
  </si>
  <si>
    <t>DR/PUN/23-24/56018724</t>
  </si>
  <si>
    <t>CPUN24/056008912</t>
  </si>
  <si>
    <t>WORLEY INDIA PRIVATE LIMITED</t>
  </si>
  <si>
    <t>Aditya Borate</t>
  </si>
  <si>
    <t>MH12NX2041</t>
  </si>
  <si>
    <t>JAWALE</t>
  </si>
  <si>
    <t>DR/PUN/23-24/56018129</t>
  </si>
  <si>
    <t>CPUN24/056008915</t>
  </si>
  <si>
    <t>Sachin Damle</t>
  </si>
  <si>
    <t>SP G/G : MUM-PUN NEXT DAY  RETURN</t>
  </si>
  <si>
    <t>MH11DD0001</t>
  </si>
  <si>
    <t>GURURAJ</t>
  </si>
  <si>
    <t>DR/PUN/23-24/56018723</t>
  </si>
  <si>
    <t>CPUN24/056008914</t>
  </si>
  <si>
    <t>Vinayak Godbole</t>
  </si>
  <si>
    <t>MH12QW6882</t>
  </si>
  <si>
    <t>PANKAJ</t>
  </si>
  <si>
    <t>DR/PUN/23-24/56015236</t>
  </si>
  <si>
    <t>CPUN24/056009128</t>
  </si>
  <si>
    <t>MH114HG8087</t>
  </si>
  <si>
    <t>KISHOR</t>
  </si>
  <si>
    <t>DR/PUN/23-24/56017594</t>
  </si>
  <si>
    <t>DR/PUN/23-24/56018753</t>
  </si>
  <si>
    <t>Purushotam Jawahrani</t>
  </si>
  <si>
    <t>BALASAHEB</t>
  </si>
  <si>
    <t>DR/PUN/23-24/56017798</t>
  </si>
  <si>
    <t>CPUN24/056009124</t>
  </si>
  <si>
    <t>DR/PUN/23-24/56017666</t>
  </si>
  <si>
    <t>CPUN24/056008844</t>
  </si>
  <si>
    <t>DR/PUN/23-24/56018776</t>
  </si>
  <si>
    <t>DR/PUN/23-24/56018841</t>
  </si>
  <si>
    <t>MH12VT2129</t>
  </si>
  <si>
    <t>SIDHARTH</t>
  </si>
  <si>
    <t>DR/PUN/23-24/56018557</t>
  </si>
  <si>
    <t>CPUN24/056009114</t>
  </si>
  <si>
    <t>HEWLETT PACKARD INDIA SALES PVT LTD</t>
  </si>
  <si>
    <t>Arun Kumar  Isac</t>
  </si>
  <si>
    <t>P/P : 7/70</t>
  </si>
  <si>
    <t>MH12RN9305</t>
  </si>
  <si>
    <t>PRITAM</t>
  </si>
  <si>
    <t>DR/PUN/23-24/56018736</t>
  </si>
  <si>
    <t>CIMH24/027000809</t>
  </si>
  <si>
    <t>MATHWORKS INDIA PRIVATE LIMITED</t>
  </si>
  <si>
    <t>Hrishikesh Wagh</t>
  </si>
  <si>
    <t>APT G/G : APT Transfer 3/60</t>
  </si>
  <si>
    <t>MH12NB1867</t>
  </si>
  <si>
    <t>Sagar Kawade</t>
  </si>
  <si>
    <t>DR/PUN/23-24/56018744</t>
  </si>
  <si>
    <t>CPUN24/056008913</t>
  </si>
  <si>
    <t>COURSERA INDIA PRIVATE LIMITED</t>
  </si>
  <si>
    <t>Siddhartha Nagar</t>
  </si>
  <si>
    <t>DR/PUN/23-24/56015237</t>
  </si>
  <si>
    <t>CPUN24/056009137</t>
  </si>
  <si>
    <t>DR/PUN/23-24/56017595</t>
  </si>
  <si>
    <t>MH12KA2890</t>
  </si>
  <si>
    <t>ATUL</t>
  </si>
  <si>
    <t>DR/PUN/23-24/56017667</t>
  </si>
  <si>
    <t>CPUN24/056009107</t>
  </si>
  <si>
    <t>DR/PUN/23-24/56017799</t>
  </si>
  <si>
    <t>CPUN24/056009111</t>
  </si>
  <si>
    <t>DR/PUN/23-24/56018802</t>
  </si>
  <si>
    <t>CPUN24/056009140</t>
  </si>
  <si>
    <t>STT GLOBAL DATA CENTRES INDIA PVT LTD</t>
  </si>
  <si>
    <t>Reggie Lim</t>
  </si>
  <si>
    <t>MH14GU1890</t>
  </si>
  <si>
    <t>AKSHAY</t>
  </si>
  <si>
    <t>DR/PUN/23-24/56018908</t>
  </si>
  <si>
    <t>CPUN24/056009259</t>
  </si>
  <si>
    <t>THOMAS COOK (I) LTD</t>
  </si>
  <si>
    <t>Ms Akanksha Jagtap</t>
  </si>
  <si>
    <t>MH12QG7057</t>
  </si>
  <si>
    <t>JAMIR</t>
  </si>
  <si>
    <t>DR/PUN/23-24/56018979</t>
  </si>
  <si>
    <t>MH12VF3726</t>
  </si>
  <si>
    <t>DR/PUN/23-24/56018558</t>
  </si>
  <si>
    <t>CPUN24/056009115</t>
  </si>
  <si>
    <t>P/P : 15/150</t>
  </si>
  <si>
    <t>DR/PUN/23-24/56018962</t>
  </si>
  <si>
    <t>Tisha Gupta</t>
  </si>
  <si>
    <t>PANKAJ PISAL</t>
  </si>
  <si>
    <t>DR/PUN/23-24/56018960</t>
  </si>
  <si>
    <t>DR/PUN/23-24/56013293</t>
  </si>
  <si>
    <t>Inge Zijlstra</t>
  </si>
  <si>
    <t>SP G/G : MUM-PUN ONE WAY DROP</t>
  </si>
  <si>
    <t>MH12QW4848</t>
  </si>
  <si>
    <t>Satish</t>
  </si>
  <si>
    <t>DR/PUN/23-24/56019022</t>
  </si>
  <si>
    <t>Xavi Moix</t>
  </si>
  <si>
    <t>Hemant</t>
  </si>
  <si>
    <t>DR/PUN/23-24/56019055</t>
  </si>
  <si>
    <t>CPUN24/056009153</t>
  </si>
  <si>
    <t>Apoorv Johari</t>
  </si>
  <si>
    <t>SACHIN VIBHUTE</t>
  </si>
  <si>
    <t>DR/PUN/23-24/56019039</t>
  </si>
  <si>
    <t>CIMH24/027000866</t>
  </si>
  <si>
    <t>MERCER CONSULTING (INDIA) PRIVATE LIMITED</t>
  </si>
  <si>
    <t>Sanjeev  Kumar</t>
  </si>
  <si>
    <t>MH14JL8087</t>
  </si>
  <si>
    <t>DR/PUN/23-24/56017596</t>
  </si>
  <si>
    <t>DR/PUN/23-24/56015238</t>
  </si>
  <si>
    <t>CPUN24/056009171</t>
  </si>
  <si>
    <t>DR/PUN/23-24/56018909</t>
  </si>
  <si>
    <t>CPUN24/056009139</t>
  </si>
  <si>
    <t>DR/PUN/23-24/56018939</t>
  </si>
  <si>
    <t>CIMH24/027000868</t>
  </si>
  <si>
    <t>NIHON PARKERIZING (INDIA) PVT LTD</t>
  </si>
  <si>
    <t xml:space="preserve">Mr. Dinesh Guleria San </t>
  </si>
  <si>
    <t>SUDHAKAR</t>
  </si>
  <si>
    <t>DR/PUN/23-24/56018803</t>
  </si>
  <si>
    <t>CPUN24/056009154</t>
  </si>
  <si>
    <t>Munna</t>
  </si>
  <si>
    <t>DR/PUN/23-24/56018559</t>
  </si>
  <si>
    <t>CPUN24/056009109</t>
  </si>
  <si>
    <t>P/P : 11/110</t>
  </si>
  <si>
    <t>DR/PUN/23-24/56019064</t>
  </si>
  <si>
    <t>P/P : 12/120</t>
  </si>
  <si>
    <t>DR/PUN/23-24/56017801</t>
  </si>
  <si>
    <t>CPUN24/056009110</t>
  </si>
  <si>
    <t>SP P/P : MUM-PUN ONE WAY DROP</t>
  </si>
  <si>
    <t>DR/PUN/23-24/56020191</t>
  </si>
  <si>
    <t>CPUN24/056009743</t>
  </si>
  <si>
    <t>VOLVO CE INDIA PRIVATE LIMITED</t>
  </si>
  <si>
    <t>akumarsh</t>
  </si>
  <si>
    <t>DR/PUN/23-24/56020186</t>
  </si>
  <si>
    <t>CPUN24/056009744</t>
  </si>
  <si>
    <t>HEIDRICK AND STRUGGLES (INDIA) PRIVATE LIMITED-GRG</t>
  </si>
  <si>
    <t>Pankaj Gupta</t>
  </si>
  <si>
    <t>MH14KY09000</t>
  </si>
  <si>
    <t>AVINASH</t>
  </si>
  <si>
    <t>DR/PUN/23-24/56020249</t>
  </si>
  <si>
    <t>CPUN24/056009741</t>
  </si>
  <si>
    <t>TATA ASSET MANAGEMENT PRIVATE LIMITED</t>
  </si>
  <si>
    <t>Ashish Pawar</t>
  </si>
  <si>
    <t>MH14KY9000</t>
  </si>
  <si>
    <t>DR/PUN/23-24/56020246</t>
  </si>
  <si>
    <t>CPUN24/056009784</t>
  </si>
  <si>
    <t>Mr. Upesh Shah</t>
  </si>
  <si>
    <t>MH02FG8018</t>
  </si>
  <si>
    <t>DILIP</t>
  </si>
  <si>
    <t>DR/PUN/23-24/56020247</t>
  </si>
  <si>
    <t>CPUN24/056009783</t>
  </si>
  <si>
    <t>Abhinav Sharma</t>
  </si>
  <si>
    <t>MH12UM2727</t>
  </si>
  <si>
    <t>SWAPNIL</t>
  </si>
  <si>
    <t>DR/PUN/23-24/56020250</t>
  </si>
  <si>
    <t>CPUN24/056009742</t>
  </si>
  <si>
    <t>Kashmira Kalwachwala</t>
  </si>
  <si>
    <t>MH12QW9068</t>
  </si>
  <si>
    <t>ANNA</t>
  </si>
  <si>
    <t>DR/PUN/23-24/56020126</t>
  </si>
  <si>
    <t>CPUN24/056009732</t>
  </si>
  <si>
    <t>CAPGEMINI TECHNOLOGY SERVICES INDIA LIMITED</t>
  </si>
  <si>
    <t>Bayya Suneel</t>
  </si>
  <si>
    <t>P/P : 4/40</t>
  </si>
  <si>
    <t>Sunil Kurund</t>
  </si>
  <si>
    <t>DR/PUN/23-24/56020315</t>
  </si>
  <si>
    <t>CPUN24/056009855</t>
  </si>
  <si>
    <t>PREMIUM TRANSMISSION LIMITED</t>
  </si>
  <si>
    <t>Pavana Kumar Rachapudi V S S R</t>
  </si>
  <si>
    <t>G/G : 4/40</t>
  </si>
  <si>
    <t>MH14LB0449</t>
  </si>
  <si>
    <t>Pramod</t>
  </si>
  <si>
    <t>DR/PUN/23-24/56020507</t>
  </si>
  <si>
    <t>CPUN24/056009845</t>
  </si>
  <si>
    <t>MTU INDIA PRIVATE LIMITED</t>
  </si>
  <si>
    <t>Mangesh  Kadu</t>
  </si>
  <si>
    <t>APT P/P : A/T/3/30/Drop</t>
  </si>
  <si>
    <t>2023-24/78</t>
  </si>
  <si>
    <t>2023-24/79</t>
  </si>
  <si>
    <t>2023-24/80</t>
  </si>
  <si>
    <t>2023-24/81</t>
  </si>
  <si>
    <t>2023-24/82</t>
  </si>
  <si>
    <t>2023-24/83</t>
  </si>
  <si>
    <t>2023-24/84</t>
  </si>
  <si>
    <t>2023-24/85</t>
  </si>
  <si>
    <t>2023-24/86</t>
  </si>
  <si>
    <t>2023-24/87</t>
  </si>
  <si>
    <t>2023-24/88</t>
  </si>
  <si>
    <t>2023-24/89</t>
  </si>
  <si>
    <t>2023-24/90</t>
  </si>
  <si>
    <t>2023-24/91</t>
  </si>
  <si>
    <t>2023-24/92</t>
  </si>
  <si>
    <t>2023-24/93</t>
  </si>
  <si>
    <t>2023-24/94</t>
  </si>
  <si>
    <t>2023-24/95</t>
  </si>
  <si>
    <t>2023-24/96</t>
  </si>
  <si>
    <t>2023-24/97</t>
  </si>
  <si>
    <t>2023-24/98</t>
  </si>
  <si>
    <t>2023-24/99</t>
  </si>
  <si>
    <t>2023-24/100</t>
  </si>
  <si>
    <t>2023-24/101</t>
  </si>
  <si>
    <t>2023-24/102</t>
  </si>
  <si>
    <t>2023-24/103</t>
  </si>
  <si>
    <t>2023-24/104</t>
  </si>
  <si>
    <t>2023-24/105</t>
  </si>
  <si>
    <t>2023-24/106</t>
  </si>
  <si>
    <t>2023-24/107</t>
  </si>
  <si>
    <t>2023-24/108</t>
  </si>
  <si>
    <t>2023-24/109</t>
  </si>
  <si>
    <t>2023-24/110</t>
  </si>
  <si>
    <t>2023-24/111</t>
  </si>
  <si>
    <t>2023-24/112</t>
  </si>
  <si>
    <t>2023-24/113</t>
  </si>
  <si>
    <t>2023-24/114</t>
  </si>
  <si>
    <t>2023-24/115</t>
  </si>
  <si>
    <t>2023-24/116</t>
  </si>
  <si>
    <t>2023-24/117</t>
  </si>
  <si>
    <t>2023-24/118</t>
  </si>
  <si>
    <t>2023-24/119</t>
  </si>
  <si>
    <t>2023-24/120</t>
  </si>
  <si>
    <t>2023-24/121</t>
  </si>
  <si>
    <t>2023-24/122</t>
  </si>
  <si>
    <t>2023-24/123</t>
  </si>
  <si>
    <t>2023-24/124</t>
  </si>
  <si>
    <t>2023-24/125</t>
  </si>
  <si>
    <t>2023-24/126</t>
  </si>
  <si>
    <t>2023-24/127</t>
  </si>
  <si>
    <t>2023-24/128</t>
  </si>
  <si>
    <t>2023-24/129</t>
  </si>
  <si>
    <t>2023-24/130</t>
  </si>
  <si>
    <t>2023-24/131</t>
  </si>
  <si>
    <t>2023-24/132</t>
  </si>
  <si>
    <t>2023-24/133</t>
  </si>
  <si>
    <t>2023-24/134</t>
  </si>
  <si>
    <t>2023-24/135</t>
  </si>
  <si>
    <t>2023-24/136</t>
  </si>
  <si>
    <t>2023-24/137</t>
  </si>
  <si>
    <t>2023-24/138</t>
  </si>
  <si>
    <t>2023-24/139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</si>
</sst>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0" fontId="19" fillId="34" borderId="10" xfId="45" applyNumberFormat="1" applyFont="1" applyFill="1" applyBorder="1" applyAlignment="1">
      <alignment horizontal="left"/>
    </xf>
    <xf numFmtId="0" fontId="19" fillId="35" borderId="10" xfId="49" applyNumberFormat="1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8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orking%20Cabman%20-%20Omkar%20Sep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DR/PUN/23-24/56014572</v>
          </cell>
          <cell r="C2" t="str">
            <v>CIMH24/027000754</v>
          </cell>
          <cell r="D2" t="str">
            <v>TATA COMMUNICATIONS LIMITED</v>
          </cell>
          <cell r="E2" t="str">
            <v>OMKAR TOURS AND TRAVELS</v>
          </cell>
          <cell r="F2" t="str">
            <v>Mr. Sudhasnhu Arohee</v>
          </cell>
          <cell r="G2" t="str">
            <v>OSTN G/G : 1 Day/300 Kms</v>
          </cell>
          <cell r="H2">
            <v>12866</v>
          </cell>
          <cell r="I2">
            <v>720</v>
          </cell>
          <cell r="J2">
            <v>1630.32</v>
          </cell>
          <cell r="K2">
            <v>15216.32</v>
          </cell>
          <cell r="L2" t="str">
            <v>MH12PQ8898</v>
          </cell>
          <cell r="M2" t="str">
            <v>VISHAL</v>
          </cell>
          <cell r="N2">
            <v>918888885613</v>
          </cell>
          <cell r="O2">
            <v>10292.800000000001</v>
          </cell>
          <cell r="P2">
            <v>720</v>
          </cell>
        </row>
        <row r="3">
          <cell r="B3" t="str">
            <v>DR/PUN/23-24/56016383</v>
          </cell>
          <cell r="C3" t="str">
            <v>CIMH24/027000811</v>
          </cell>
          <cell r="D3" t="str">
            <v>FOSECO INDIA LIMITED</v>
          </cell>
          <cell r="E3" t="str">
            <v>OMKAR TOURS AND TRAVELS</v>
          </cell>
          <cell r="F3" t="str">
            <v>Mr. Marco Grotendorst, Mr Jörg Brings and Mr. Pascal Engelberg</v>
          </cell>
          <cell r="G3" t="str">
            <v>G/G : 8/80</v>
          </cell>
          <cell r="H3">
            <v>4940</v>
          </cell>
          <cell r="I3">
            <v>0</v>
          </cell>
          <cell r="J3">
            <v>592.79999999999995</v>
          </cell>
          <cell r="K3">
            <v>5532.8</v>
          </cell>
          <cell r="L3" t="str">
            <v>MH14HG0900</v>
          </cell>
          <cell r="M3" t="str">
            <v>HEMANT</v>
          </cell>
          <cell r="N3">
            <v>917507830016</v>
          </cell>
          <cell r="O3">
            <v>3952</v>
          </cell>
          <cell r="P3">
            <v>0</v>
          </cell>
        </row>
        <row r="4">
          <cell r="B4" t="str">
            <v>DR/PUN/23-24/56019083</v>
          </cell>
          <cell r="C4" t="str">
            <v>CIMH24/027000791</v>
          </cell>
          <cell r="D4" t="str">
            <v>MCKINSEY &amp; COMPANY INDIA LLP</v>
          </cell>
          <cell r="E4" t="str">
            <v>OMKAR TOURS AND TRAVELS</v>
          </cell>
          <cell r="F4" t="str">
            <v>Vatsalya Tandon</v>
          </cell>
          <cell r="G4" t="str">
            <v>OSTN G/G : 1 Day/250 Kms</v>
          </cell>
          <cell r="H4">
            <v>11202</v>
          </cell>
          <cell r="I4">
            <v>720</v>
          </cell>
          <cell r="J4">
            <v>1430.64</v>
          </cell>
          <cell r="K4">
            <v>13352.64</v>
          </cell>
          <cell r="L4" t="str">
            <v>MH14HG0900</v>
          </cell>
          <cell r="M4" t="str">
            <v>SUNIL KURUND</v>
          </cell>
          <cell r="N4">
            <v>918208945271</v>
          </cell>
          <cell r="O4">
            <v>8961.6</v>
          </cell>
          <cell r="P4">
            <v>720</v>
          </cell>
        </row>
        <row r="5">
          <cell r="B5" t="str">
            <v>DR/PUN/23-24/56017918</v>
          </cell>
          <cell r="C5" t="str">
            <v>CPUN24/056008857</v>
          </cell>
          <cell r="D5" t="str">
            <v>THE BOSTON CONSULTING GROUP (INDIA) PRIVATE LTD</v>
          </cell>
          <cell r="E5" t="str">
            <v>OMKAR TOURS AND TRAVELS</v>
          </cell>
          <cell r="F5" t="str">
            <v>Vivek Kant</v>
          </cell>
          <cell r="G5" t="str">
            <v>OSTN G/G : 1 Day/250 Kms</v>
          </cell>
          <cell r="H5">
            <v>14591.64</v>
          </cell>
          <cell r="I5">
            <v>805</v>
          </cell>
          <cell r="J5">
            <v>1847.6</v>
          </cell>
          <cell r="K5">
            <v>17244.240000000002</v>
          </cell>
          <cell r="L5" t="str">
            <v>MH12KU1300</v>
          </cell>
          <cell r="M5" t="str">
            <v>MAHESH KENDRE</v>
          </cell>
          <cell r="N5">
            <v>919975672020</v>
          </cell>
          <cell r="O5">
            <v>11673.312</v>
          </cell>
          <cell r="P5">
            <v>805</v>
          </cell>
        </row>
        <row r="6">
          <cell r="B6" t="str">
            <v>DR/PUN/23-24/56017592</v>
          </cell>
          <cell r="C6" t="str">
            <v>CIMH24/027000872</v>
          </cell>
          <cell r="D6" t="str">
            <v>HILTI TECHNOLOGY SOLUTIONS INDIA PRIVATE LIMITED</v>
          </cell>
          <cell r="E6" t="str">
            <v>OMKAR TOURS AND TRAVELS</v>
          </cell>
          <cell r="F6" t="str">
            <v>Bernard Sutor</v>
          </cell>
          <cell r="G6" t="str">
            <v>G/G : 8/80</v>
          </cell>
          <cell r="H6">
            <v>6600</v>
          </cell>
          <cell r="I6">
            <v>0</v>
          </cell>
          <cell r="J6">
            <v>792</v>
          </cell>
          <cell r="K6">
            <v>7392</v>
          </cell>
          <cell r="L6" t="str">
            <v>MH14KA2890</v>
          </cell>
          <cell r="M6" t="str">
            <v>ATUL KULKARNI 9021324094</v>
          </cell>
          <cell r="N6">
            <v>919822616620</v>
          </cell>
          <cell r="O6">
            <v>5280</v>
          </cell>
          <cell r="P6">
            <v>0</v>
          </cell>
        </row>
        <row r="7">
          <cell r="B7" t="str">
            <v>DR/PUN/23-24/56017664</v>
          </cell>
          <cell r="C7" t="str">
            <v>CPUN24/056008671</v>
          </cell>
          <cell r="D7" t="str">
            <v>GE OIL &amp; GAS INDIA PRIVATE LIMITED-CC</v>
          </cell>
          <cell r="E7" t="str">
            <v>OMKAR TOURS AND TRAVELS</v>
          </cell>
          <cell r="F7" t="str">
            <v>Kiran Pawar</v>
          </cell>
          <cell r="G7" t="str">
            <v>P/P : 8/80</v>
          </cell>
          <cell r="H7">
            <v>4950.8</v>
          </cell>
          <cell r="I7">
            <v>0</v>
          </cell>
          <cell r="J7">
            <v>594.1</v>
          </cell>
          <cell r="K7">
            <v>5544.9</v>
          </cell>
          <cell r="L7" t="str">
            <v>MH12QW4365</v>
          </cell>
          <cell r="M7" t="str">
            <v>SACHIN</v>
          </cell>
          <cell r="N7">
            <v>919325340269</v>
          </cell>
          <cell r="O7">
            <v>3960.6400000000003</v>
          </cell>
          <cell r="P7">
            <v>0</v>
          </cell>
        </row>
        <row r="8">
          <cell r="B8" t="str">
            <v>DR/PUN/23-24/56017796</v>
          </cell>
          <cell r="C8" t="str">
            <v>CPUN24/056008672</v>
          </cell>
          <cell r="D8" t="str">
            <v>GE OIL &amp; GAS INDIA PRIVATE LIMITED-CC</v>
          </cell>
          <cell r="E8" t="str">
            <v>OMKAR TOURS AND TRAVELS</v>
          </cell>
          <cell r="F8" t="str">
            <v>Swapnil Shinde</v>
          </cell>
          <cell r="G8" t="str">
            <v>P/P : 8/80</v>
          </cell>
          <cell r="H8">
            <v>5300.8</v>
          </cell>
          <cell r="I8">
            <v>0</v>
          </cell>
          <cell r="J8">
            <v>636.1</v>
          </cell>
          <cell r="K8">
            <v>5936.9</v>
          </cell>
          <cell r="L8" t="str">
            <v>MH11CH0777</v>
          </cell>
          <cell r="M8" t="str">
            <v>GAIKWAD 9822208504</v>
          </cell>
          <cell r="N8">
            <v>919822517551</v>
          </cell>
          <cell r="O8">
            <v>4240.6400000000003</v>
          </cell>
          <cell r="P8">
            <v>0</v>
          </cell>
        </row>
        <row r="9">
          <cell r="B9" t="str">
            <v>DR/PUN/23-24/56018551</v>
          </cell>
          <cell r="C9" t="str">
            <v>CIMH24/027000815</v>
          </cell>
          <cell r="D9" t="str">
            <v>HERO MOTOCORP LIMITED</v>
          </cell>
          <cell r="E9" t="str">
            <v>OMKAR TOURS AND TRAVELS</v>
          </cell>
          <cell r="F9" t="str">
            <v>Mr. Ajit Jachak</v>
          </cell>
          <cell r="G9" t="str">
            <v>SP G/G : MUM-PUN SAME DAY RETURN</v>
          </cell>
          <cell r="H9">
            <v>10000</v>
          </cell>
          <cell r="I9">
            <v>767</v>
          </cell>
          <cell r="J9">
            <v>1292.04</v>
          </cell>
          <cell r="K9">
            <v>12059.04</v>
          </cell>
          <cell r="L9" t="str">
            <v>MH12VF3550</v>
          </cell>
          <cell r="M9" t="str">
            <v>SUBODH</v>
          </cell>
          <cell r="N9">
            <v>917276709918</v>
          </cell>
          <cell r="O9">
            <v>8000</v>
          </cell>
          <cell r="P9">
            <v>767</v>
          </cell>
        </row>
        <row r="10">
          <cell r="B10" t="str">
            <v>DR/PUN/23-24/56018516</v>
          </cell>
          <cell r="C10" t="str">
            <v>CIMH24/027000791</v>
          </cell>
          <cell r="D10" t="str">
            <v>MCKINSEY &amp; COMPANY INDIA LLP</v>
          </cell>
          <cell r="E10" t="str">
            <v>OMKAR TOURS AND TRAVELS</v>
          </cell>
          <cell r="F10" t="str">
            <v>Aashish Kumar Singh</v>
          </cell>
          <cell r="G10" t="str">
            <v>OSTN G/G : 1 Day/250 Kms</v>
          </cell>
          <cell r="H10">
            <v>8450</v>
          </cell>
          <cell r="I10">
            <v>0</v>
          </cell>
          <cell r="J10">
            <v>1014</v>
          </cell>
          <cell r="K10">
            <v>9464</v>
          </cell>
          <cell r="L10" t="str">
            <v>MH14JL1300</v>
          </cell>
          <cell r="M10" t="str">
            <v>MAYUR</v>
          </cell>
          <cell r="N10">
            <v>919130546380</v>
          </cell>
          <cell r="O10">
            <v>6760</v>
          </cell>
          <cell r="P10">
            <v>0</v>
          </cell>
        </row>
        <row r="11">
          <cell r="B11" t="str">
            <v>DR/PUN/23-24/56018548</v>
          </cell>
          <cell r="C11" t="str">
            <v>CIMH24/027000765</v>
          </cell>
          <cell r="D11" t="str">
            <v>MCKINSEY &amp; COMPANY INDIA LLP</v>
          </cell>
          <cell r="E11" t="str">
            <v>OMKAR TOURS AND TRAVELS</v>
          </cell>
          <cell r="F11" t="str">
            <v>Malti Prabhu</v>
          </cell>
          <cell r="G11" t="str">
            <v>P/P : 6/60</v>
          </cell>
          <cell r="H11">
            <v>2960</v>
          </cell>
          <cell r="I11">
            <v>0</v>
          </cell>
          <cell r="J11">
            <v>355.2</v>
          </cell>
          <cell r="K11">
            <v>3315.2</v>
          </cell>
          <cell r="L11" t="str">
            <v>MH14HG3339</v>
          </cell>
          <cell r="M11" t="str">
            <v>RAM</v>
          </cell>
          <cell r="N11">
            <v>918888050030</v>
          </cell>
          <cell r="O11">
            <v>2368</v>
          </cell>
          <cell r="P11">
            <v>0</v>
          </cell>
        </row>
        <row r="12">
          <cell r="B12" t="str">
            <v>DR/PUN/23-24/56015234</v>
          </cell>
          <cell r="C12" t="str">
            <v>CPUN24/056008821</v>
          </cell>
          <cell r="D12" t="str">
            <v>HUSCO HYDRAULICS PVT. LTD.</v>
          </cell>
          <cell r="E12" t="str">
            <v>OMKAR TOURS AND TRAVELS</v>
          </cell>
          <cell r="F12" t="str">
            <v>Mr. Joseph Pfaff</v>
          </cell>
          <cell r="G12" t="str">
            <v>G/G : 8/80</v>
          </cell>
          <cell r="H12">
            <v>6445</v>
          </cell>
          <cell r="I12">
            <v>170</v>
          </cell>
          <cell r="J12">
            <v>793.8</v>
          </cell>
          <cell r="K12">
            <v>7408.8</v>
          </cell>
          <cell r="L12" t="str">
            <v>MH14HG8087</v>
          </cell>
          <cell r="M12" t="str">
            <v>Promod Bobde</v>
          </cell>
          <cell r="N12">
            <v>919765495078</v>
          </cell>
          <cell r="O12">
            <v>5156</v>
          </cell>
          <cell r="P12">
            <v>170</v>
          </cell>
        </row>
        <row r="13">
          <cell r="B13" t="str">
            <v>DR/PUN/23-24/56018499</v>
          </cell>
          <cell r="C13" t="str">
            <v>CIMH24/027000800</v>
          </cell>
          <cell r="D13" t="str">
            <v>NEW KENILWORTH HOTEL PVT. LTD.</v>
          </cell>
          <cell r="E13" t="str">
            <v>OMKAR TOURS AND TRAVELS</v>
          </cell>
          <cell r="F13" t="str">
            <v>Mr. Raju Bharat</v>
          </cell>
          <cell r="G13" t="str">
            <v>G/G : 8/80</v>
          </cell>
          <cell r="H13">
            <v>3750</v>
          </cell>
          <cell r="I13">
            <v>0</v>
          </cell>
          <cell r="J13">
            <v>450</v>
          </cell>
          <cell r="K13">
            <v>4200</v>
          </cell>
          <cell r="L13" t="str">
            <v>MH12VT0803</v>
          </cell>
          <cell r="M13" t="str">
            <v>BHASKAR</v>
          </cell>
          <cell r="N13">
            <v>919158918011</v>
          </cell>
          <cell r="O13">
            <v>3000</v>
          </cell>
          <cell r="P13">
            <v>0</v>
          </cell>
        </row>
        <row r="14">
          <cell r="B14" t="str">
            <v>DR/PUN/23-24/56017593</v>
          </cell>
          <cell r="C14" t="str">
            <v>CIMH24/027000872</v>
          </cell>
          <cell r="D14" t="str">
            <v>HILTI TECHNOLOGY SOLUTIONS INDIA PRIVATE LIMITED</v>
          </cell>
          <cell r="E14" t="str">
            <v>OMKAR TOURS AND TRAVELS</v>
          </cell>
          <cell r="F14" t="str">
            <v>Bernard Sutor</v>
          </cell>
          <cell r="G14" t="str">
            <v>G/G : 8/80</v>
          </cell>
          <cell r="H14">
            <v>7550</v>
          </cell>
          <cell r="I14">
            <v>0</v>
          </cell>
          <cell r="J14">
            <v>906</v>
          </cell>
          <cell r="K14">
            <v>8456</v>
          </cell>
          <cell r="L14" t="str">
            <v>MH14KA2890</v>
          </cell>
          <cell r="M14" t="str">
            <v>ATUL KULKARNI</v>
          </cell>
          <cell r="N14">
            <v>919822616620</v>
          </cell>
          <cell r="O14">
            <v>6040</v>
          </cell>
          <cell r="P14">
            <v>0</v>
          </cell>
        </row>
        <row r="15">
          <cell r="B15" t="str">
            <v>DR/PUN/23-24/56015235</v>
          </cell>
          <cell r="C15" t="str">
            <v>CPUN24/056008877</v>
          </cell>
          <cell r="D15" t="str">
            <v>HUSCO HYDRAULICS PVT. LTD.</v>
          </cell>
          <cell r="E15" t="str">
            <v>OMKAR TOURS AND TRAVELS</v>
          </cell>
          <cell r="F15" t="str">
            <v>Mr. Joseph Pfaff</v>
          </cell>
          <cell r="G15" t="str">
            <v>G/G : 8/80</v>
          </cell>
          <cell r="H15">
            <v>9035</v>
          </cell>
          <cell r="I15">
            <v>70.5</v>
          </cell>
          <cell r="J15">
            <v>1092.6600000000001</v>
          </cell>
          <cell r="K15">
            <v>10198.16</v>
          </cell>
          <cell r="L15" t="str">
            <v>MH14HG8087</v>
          </cell>
          <cell r="M15" t="str">
            <v>Promod Bobde</v>
          </cell>
          <cell r="N15">
            <v>919765495078</v>
          </cell>
          <cell r="O15">
            <v>7228</v>
          </cell>
          <cell r="P15">
            <v>70.5</v>
          </cell>
        </row>
        <row r="16">
          <cell r="B16" t="str">
            <v>DR/PUN/23-24/56017665</v>
          </cell>
          <cell r="C16" t="str">
            <v>CPUN24/056008841</v>
          </cell>
          <cell r="D16" t="str">
            <v>GE OIL &amp; GAS INDIA PRIVATE LIMITED-CC</v>
          </cell>
          <cell r="E16" t="str">
            <v>OMKAR TOURS AND TRAVELS</v>
          </cell>
          <cell r="F16" t="str">
            <v>Kiran Pawar</v>
          </cell>
          <cell r="G16" t="str">
            <v>P/P : 8/80</v>
          </cell>
          <cell r="H16">
            <v>5300.8</v>
          </cell>
          <cell r="I16">
            <v>0</v>
          </cell>
          <cell r="J16">
            <v>636.1</v>
          </cell>
          <cell r="K16">
            <v>5936.9</v>
          </cell>
          <cell r="L16" t="str">
            <v>MH12QW4365</v>
          </cell>
          <cell r="M16" t="str">
            <v>SACHIN</v>
          </cell>
          <cell r="N16">
            <v>919325340269</v>
          </cell>
          <cell r="O16">
            <v>4240.6400000000003</v>
          </cell>
          <cell r="P16">
            <v>0</v>
          </cell>
        </row>
        <row r="17">
          <cell r="B17" t="str">
            <v>DR/PUN/23-24/56017797</v>
          </cell>
          <cell r="C17" t="str">
            <v>CPUN24/056008843</v>
          </cell>
          <cell r="D17" t="str">
            <v>GE OIL &amp; GAS INDIA PRIVATE LIMITED-CC</v>
          </cell>
          <cell r="E17" t="str">
            <v>OMKAR TOURS AND TRAVELS</v>
          </cell>
          <cell r="F17" t="str">
            <v>Swapnil Shinde</v>
          </cell>
          <cell r="G17" t="str">
            <v>P/P : 8/80</v>
          </cell>
          <cell r="H17">
            <v>5650.8</v>
          </cell>
          <cell r="I17">
            <v>0</v>
          </cell>
          <cell r="J17">
            <v>678.1</v>
          </cell>
          <cell r="K17">
            <v>6328.9</v>
          </cell>
          <cell r="L17" t="str">
            <v>MH11CH0777</v>
          </cell>
          <cell r="M17" t="str">
            <v>GAIKWAD 9822208504</v>
          </cell>
          <cell r="N17">
            <v>919822517551</v>
          </cell>
          <cell r="O17">
            <v>4520.6400000000003</v>
          </cell>
          <cell r="P17">
            <v>0</v>
          </cell>
        </row>
        <row r="18">
          <cell r="B18" t="str">
            <v>DR/PUN/23-24/56018669</v>
          </cell>
          <cell r="C18" t="str">
            <v>CIMH24/027000791</v>
          </cell>
          <cell r="D18" t="str">
            <v>MCKINSEY &amp; COMPANY INDIA LLP</v>
          </cell>
          <cell r="E18" t="str">
            <v>OMKAR TOURS AND TRAVELS</v>
          </cell>
          <cell r="F18" t="str">
            <v>Aashish Kumar Singh</v>
          </cell>
          <cell r="G18" t="str">
            <v>OSTN G/G : 1 Day/250 Kms</v>
          </cell>
          <cell r="H18">
            <v>8802</v>
          </cell>
          <cell r="I18">
            <v>0</v>
          </cell>
          <cell r="J18">
            <v>1056.24</v>
          </cell>
          <cell r="K18">
            <v>9858.24</v>
          </cell>
          <cell r="L18" t="str">
            <v>MH12PQ8898</v>
          </cell>
          <cell r="M18" t="str">
            <v>VISHAL</v>
          </cell>
          <cell r="N18">
            <v>918888885613</v>
          </cell>
          <cell r="O18">
            <v>7041.6</v>
          </cell>
          <cell r="P18">
            <v>0</v>
          </cell>
        </row>
        <row r="19">
          <cell r="B19" t="str">
            <v>DR/PUN/23-24/56018667</v>
          </cell>
          <cell r="C19" t="str">
            <v>CPUN24/056009136</v>
          </cell>
          <cell r="D19" t="str">
            <v>ASK INVESTMENT MANAGERS LIMITED</v>
          </cell>
          <cell r="E19" t="str">
            <v>OMKAR TOURS AND TRAVELS</v>
          </cell>
          <cell r="F19" t="str">
            <v>Prabhudev Rodge</v>
          </cell>
          <cell r="G19" t="str">
            <v>OSTN G/G : 1 Day/300 Kms</v>
          </cell>
          <cell r="H19">
            <v>18102</v>
          </cell>
          <cell r="I19">
            <v>385</v>
          </cell>
          <cell r="J19">
            <v>2218.44</v>
          </cell>
          <cell r="K19">
            <v>20705.439999999999</v>
          </cell>
          <cell r="L19" t="str">
            <v>MH12SF5785</v>
          </cell>
          <cell r="M19" t="str">
            <v>SANDEEP PAWAR</v>
          </cell>
          <cell r="N19">
            <v>919119485003</v>
          </cell>
          <cell r="O19">
            <v>14481.6</v>
          </cell>
          <cell r="P19">
            <v>385</v>
          </cell>
        </row>
        <row r="20">
          <cell r="B20" t="str">
            <v>DR/PUN/23-24/56018724</v>
          </cell>
          <cell r="C20" t="str">
            <v>CPUN24/056008912</v>
          </cell>
          <cell r="D20" t="str">
            <v>WORLEY INDIA PRIVATE LIMITED</v>
          </cell>
          <cell r="E20" t="str">
            <v>OMKAR TOURS AND TRAVELS</v>
          </cell>
          <cell r="F20" t="str">
            <v>Aditya Borate</v>
          </cell>
          <cell r="G20" t="str">
            <v>SP G/G : MUM-PUN SAME DAY RETURN</v>
          </cell>
          <cell r="H20">
            <v>11258</v>
          </cell>
          <cell r="I20">
            <v>640</v>
          </cell>
          <cell r="J20">
            <v>0</v>
          </cell>
          <cell r="K20">
            <v>11898</v>
          </cell>
          <cell r="L20" t="str">
            <v>MH12NX2041</v>
          </cell>
          <cell r="M20" t="str">
            <v>JAWALE</v>
          </cell>
          <cell r="N20">
            <v>918459456946</v>
          </cell>
          <cell r="O20">
            <v>9006.4</v>
          </cell>
          <cell r="P20">
            <v>640</v>
          </cell>
        </row>
        <row r="21">
          <cell r="B21" t="str">
            <v>DR/PUN/23-24/56018129</v>
          </cell>
          <cell r="C21" t="str">
            <v>CPUN24/056008915</v>
          </cell>
          <cell r="D21" t="str">
            <v>WORLEY INDIA PRIVATE LIMITED</v>
          </cell>
          <cell r="E21" t="str">
            <v>OMKAR TOURS AND TRAVELS</v>
          </cell>
          <cell r="F21" t="str">
            <v>Sachin Damle</v>
          </cell>
          <cell r="G21" t="str">
            <v>SP G/G : MUM-PUN NEXT DAY  RETURN</v>
          </cell>
          <cell r="H21">
            <v>14010</v>
          </cell>
          <cell r="I21">
            <v>720</v>
          </cell>
          <cell r="J21">
            <v>0</v>
          </cell>
          <cell r="K21">
            <v>14730</v>
          </cell>
          <cell r="L21" t="str">
            <v>MH11DD0001</v>
          </cell>
          <cell r="M21" t="str">
            <v>GURURAJ</v>
          </cell>
          <cell r="N21">
            <v>919850691719</v>
          </cell>
          <cell r="O21">
            <v>11208</v>
          </cell>
          <cell r="P21">
            <v>720</v>
          </cell>
        </row>
        <row r="22">
          <cell r="B22" t="str">
            <v>DR/PUN/23-24/56018723</v>
          </cell>
          <cell r="C22" t="str">
            <v>CPUN24/056008914</v>
          </cell>
          <cell r="D22" t="str">
            <v>WORLEY INDIA PRIVATE LIMITED</v>
          </cell>
          <cell r="E22" t="str">
            <v>OMKAR TOURS AND TRAVELS</v>
          </cell>
          <cell r="F22" t="str">
            <v>Vinayak Godbole</v>
          </cell>
          <cell r="G22" t="str">
            <v>SP G/G : MUM-PUN SAME DAY RETURN</v>
          </cell>
          <cell r="H22">
            <v>11258</v>
          </cell>
          <cell r="I22">
            <v>640</v>
          </cell>
          <cell r="J22">
            <v>0</v>
          </cell>
          <cell r="K22">
            <v>11898</v>
          </cell>
          <cell r="L22" t="str">
            <v>MH12QW6882</v>
          </cell>
          <cell r="M22" t="str">
            <v>PANKAJ</v>
          </cell>
          <cell r="N22">
            <v>919822215337</v>
          </cell>
          <cell r="O22">
            <v>9006.4</v>
          </cell>
          <cell r="P22">
            <v>640</v>
          </cell>
        </row>
        <row r="23">
          <cell r="B23" t="str">
            <v>DR/PUN/23-24/56015236</v>
          </cell>
          <cell r="C23" t="str">
            <v>CPUN24/056009128</v>
          </cell>
          <cell r="D23" t="str">
            <v>HUSCO HYDRAULICS PVT. LTD.</v>
          </cell>
          <cell r="E23" t="str">
            <v>OMKAR TOURS AND TRAVELS</v>
          </cell>
          <cell r="F23" t="str">
            <v>Mr. Joseph Pfaff</v>
          </cell>
          <cell r="G23" t="str">
            <v>G/G : 8/80</v>
          </cell>
          <cell r="H23">
            <v>9985</v>
          </cell>
          <cell r="I23">
            <v>70</v>
          </cell>
          <cell r="J23">
            <v>1206.5999999999999</v>
          </cell>
          <cell r="K23">
            <v>11261.6</v>
          </cell>
          <cell r="L23" t="str">
            <v>MH114HG8087</v>
          </cell>
          <cell r="M23" t="str">
            <v>KISHOR</v>
          </cell>
          <cell r="N23">
            <v>919767998861</v>
          </cell>
          <cell r="O23">
            <v>7988</v>
          </cell>
          <cell r="P23">
            <v>70</v>
          </cell>
        </row>
        <row r="24">
          <cell r="B24" t="str">
            <v>DR/PUN/23-24/56017594</v>
          </cell>
          <cell r="C24" t="str">
            <v>CIMH24/027000872</v>
          </cell>
          <cell r="D24" t="str">
            <v>HILTI TECHNOLOGY SOLUTIONS INDIA PRIVATE LIMITED</v>
          </cell>
          <cell r="E24" t="str">
            <v>OMKAR TOURS AND TRAVELS</v>
          </cell>
          <cell r="F24" t="str">
            <v>Bernard Sutor</v>
          </cell>
          <cell r="G24" t="str">
            <v>G/G : 8/80</v>
          </cell>
          <cell r="H24">
            <v>6600</v>
          </cell>
          <cell r="I24">
            <v>0</v>
          </cell>
          <cell r="J24">
            <v>792</v>
          </cell>
          <cell r="K24">
            <v>7392</v>
          </cell>
          <cell r="L24" t="str">
            <v>MH14KA2890</v>
          </cell>
          <cell r="M24" t="str">
            <v>ATUL KULKARNI</v>
          </cell>
          <cell r="N24">
            <v>919822616620</v>
          </cell>
          <cell r="O24">
            <v>5280</v>
          </cell>
          <cell r="P24">
            <v>0</v>
          </cell>
        </row>
        <row r="25">
          <cell r="B25" t="str">
            <v>DR/PUN/23-24/56018753</v>
          </cell>
          <cell r="C25" t="str">
            <v>CIMH24/027000791</v>
          </cell>
          <cell r="D25" t="str">
            <v>MCKINSEY &amp; COMPANY INDIA LLP</v>
          </cell>
          <cell r="E25" t="str">
            <v>OMKAR TOURS AND TRAVELS</v>
          </cell>
          <cell r="F25" t="str">
            <v>Purushotam Jawahrani</v>
          </cell>
          <cell r="G25" t="str">
            <v>OSTN G/G : 1 Day/250 Kms</v>
          </cell>
          <cell r="H25">
            <v>11906</v>
          </cell>
          <cell r="I25">
            <v>720</v>
          </cell>
          <cell r="J25">
            <v>1515.12</v>
          </cell>
          <cell r="K25">
            <v>14141.12</v>
          </cell>
          <cell r="L25" t="str">
            <v>MH14HG0900</v>
          </cell>
          <cell r="M25" t="str">
            <v>BALASAHEB</v>
          </cell>
          <cell r="N25">
            <v>918080402809</v>
          </cell>
          <cell r="O25">
            <v>9524.8000000000011</v>
          </cell>
          <cell r="P25">
            <v>720</v>
          </cell>
        </row>
        <row r="26">
          <cell r="B26" t="str">
            <v>DR/PUN/23-24/56017798</v>
          </cell>
          <cell r="C26" t="str">
            <v>CPUN24/056009124</v>
          </cell>
          <cell r="D26" t="str">
            <v>GE OIL &amp; GAS INDIA PRIVATE LIMITED-CC</v>
          </cell>
          <cell r="E26" t="str">
            <v>OMKAR TOURS AND TRAVELS</v>
          </cell>
          <cell r="F26" t="str">
            <v>Swapnil Shinde</v>
          </cell>
          <cell r="G26" t="str">
            <v>P/P : 8/80</v>
          </cell>
          <cell r="H26">
            <v>4250.8</v>
          </cell>
          <cell r="I26">
            <v>0</v>
          </cell>
          <cell r="J26">
            <v>510.1</v>
          </cell>
          <cell r="K26">
            <v>4760.8999999999996</v>
          </cell>
          <cell r="L26" t="str">
            <v>MH11CH0777</v>
          </cell>
          <cell r="M26" t="str">
            <v>GAIKWAD 9822208504</v>
          </cell>
          <cell r="N26">
            <v>919822517551</v>
          </cell>
          <cell r="O26">
            <v>3400.6400000000003</v>
          </cell>
          <cell r="P26">
            <v>0</v>
          </cell>
        </row>
        <row r="27">
          <cell r="B27" t="str">
            <v>DR/PUN/23-24/56017666</v>
          </cell>
          <cell r="C27" t="str">
            <v>CPUN24/056008844</v>
          </cell>
          <cell r="D27" t="str">
            <v>GE OIL &amp; GAS INDIA PRIVATE LIMITED-CC</v>
          </cell>
          <cell r="E27" t="str">
            <v>OMKAR TOURS AND TRAVELS</v>
          </cell>
          <cell r="F27" t="str">
            <v>Kiran Pawar</v>
          </cell>
          <cell r="G27" t="str">
            <v>P/P : 8/80</v>
          </cell>
          <cell r="H27">
            <v>3900.8</v>
          </cell>
          <cell r="I27">
            <v>0</v>
          </cell>
          <cell r="J27">
            <v>468.1</v>
          </cell>
          <cell r="K27">
            <v>4368.8999999999996</v>
          </cell>
          <cell r="L27" t="str">
            <v>MH12QW4365</v>
          </cell>
          <cell r="M27" t="str">
            <v>SACHIN</v>
          </cell>
          <cell r="N27">
            <v>919325340269</v>
          </cell>
          <cell r="O27">
            <v>3120.6400000000003</v>
          </cell>
          <cell r="P27">
            <v>0</v>
          </cell>
        </row>
        <row r="28">
          <cell r="B28" t="str">
            <v>DR/PUN/23-24/56018776</v>
          </cell>
          <cell r="C28" t="str">
            <v>CIMH24/027000791</v>
          </cell>
          <cell r="D28" t="str">
            <v>MCKINSEY &amp; COMPANY INDIA LLP</v>
          </cell>
          <cell r="E28" t="str">
            <v>OMKAR TOURS AND TRAVELS</v>
          </cell>
          <cell r="F28" t="str">
            <v>Aashish Kumar Singh</v>
          </cell>
          <cell r="G28" t="str">
            <v>OSTN G/G : 1 Day/250 Kms</v>
          </cell>
          <cell r="H28">
            <v>8450</v>
          </cell>
          <cell r="I28">
            <v>0</v>
          </cell>
          <cell r="J28">
            <v>1014</v>
          </cell>
          <cell r="K28">
            <v>9464</v>
          </cell>
          <cell r="L28" t="str">
            <v>MH12PQ8898</v>
          </cell>
          <cell r="M28" t="str">
            <v>VISHAL</v>
          </cell>
          <cell r="N28">
            <v>918888885613</v>
          </cell>
          <cell r="O28">
            <v>6760</v>
          </cell>
          <cell r="P28">
            <v>0</v>
          </cell>
        </row>
        <row r="29">
          <cell r="B29" t="str">
            <v>DR/PUN/23-24/56018841</v>
          </cell>
          <cell r="C29" t="str">
            <v>CIMH24/027000800</v>
          </cell>
          <cell r="D29" t="str">
            <v>NEW KENILWORTH HOTEL PVT. LTD.</v>
          </cell>
          <cell r="E29" t="str">
            <v>OMKAR TOURS AND TRAVELS</v>
          </cell>
          <cell r="F29" t="str">
            <v>Mr. Raju Bharat</v>
          </cell>
          <cell r="G29" t="str">
            <v>G/G : 8/80</v>
          </cell>
          <cell r="H29">
            <v>5000</v>
          </cell>
          <cell r="I29">
            <v>0</v>
          </cell>
          <cell r="J29">
            <v>600</v>
          </cell>
          <cell r="K29">
            <v>5600</v>
          </cell>
          <cell r="L29" t="str">
            <v>MH12VT2129</v>
          </cell>
          <cell r="M29" t="str">
            <v>SIDHARTH</v>
          </cell>
          <cell r="N29">
            <v>919657994811</v>
          </cell>
          <cell r="O29">
            <v>4000</v>
          </cell>
          <cell r="P29">
            <v>0</v>
          </cell>
        </row>
        <row r="30">
          <cell r="B30" t="str">
            <v>DR/PUN/23-24/56018557</v>
          </cell>
          <cell r="C30" t="str">
            <v>CPUN24/056009114</v>
          </cell>
          <cell r="D30" t="str">
            <v>HEWLETT PACKARD INDIA SALES PVT LTD</v>
          </cell>
          <cell r="E30" t="str">
            <v>OMKAR TOURS AND TRAVELS</v>
          </cell>
          <cell r="F30" t="str">
            <v>Arun Kumar  Isac</v>
          </cell>
          <cell r="G30" t="str">
            <v>P/P : 7/70</v>
          </cell>
          <cell r="H30">
            <v>3001.4</v>
          </cell>
          <cell r="I30">
            <v>90</v>
          </cell>
          <cell r="J30">
            <v>370.97</v>
          </cell>
          <cell r="K30">
            <v>3462.37</v>
          </cell>
          <cell r="L30" t="str">
            <v>MH12RN9305</v>
          </cell>
          <cell r="M30" t="str">
            <v>PRITAM</v>
          </cell>
          <cell r="N30">
            <v>917276490926</v>
          </cell>
          <cell r="O30">
            <v>2401.1200000000003</v>
          </cell>
          <cell r="P30">
            <v>90</v>
          </cell>
        </row>
        <row r="31">
          <cell r="B31" t="str">
            <v>DR/PUN/23-24/56018736</v>
          </cell>
          <cell r="C31" t="str">
            <v>CIMH24/027000809</v>
          </cell>
          <cell r="D31" t="str">
            <v>MATHWORKS INDIA PRIVATE LIMITED</v>
          </cell>
          <cell r="E31" t="str">
            <v>OMKAR TOURS AND TRAVELS</v>
          </cell>
          <cell r="F31" t="str">
            <v>Hrishikesh Wagh</v>
          </cell>
          <cell r="G31" t="str">
            <v>APT G/G : APT Transfer 3/60</v>
          </cell>
          <cell r="H31">
            <v>1700</v>
          </cell>
          <cell r="I31">
            <v>0</v>
          </cell>
          <cell r="J31">
            <v>204</v>
          </cell>
          <cell r="K31">
            <v>1904</v>
          </cell>
          <cell r="L31" t="str">
            <v>MH12NB1867</v>
          </cell>
          <cell r="M31" t="str">
            <v>Sagar Kawade</v>
          </cell>
          <cell r="N31">
            <v>919881490883</v>
          </cell>
          <cell r="O31">
            <v>1360</v>
          </cell>
          <cell r="P31">
            <v>0</v>
          </cell>
        </row>
        <row r="32">
          <cell r="B32" t="str">
            <v>DR/PUN/23-24/56018744</v>
          </cell>
          <cell r="C32" t="str">
            <v>CPUN24/056008913</v>
          </cell>
          <cell r="D32" t="str">
            <v>COURSERA INDIA PRIVATE LIMITED</v>
          </cell>
          <cell r="E32" t="str">
            <v>OMKAR TOURS AND TRAVELS</v>
          </cell>
          <cell r="F32" t="str">
            <v>Siddhartha Nagar</v>
          </cell>
          <cell r="G32" t="str">
            <v>APT G/G : APT Transfer 3/60</v>
          </cell>
          <cell r="H32">
            <v>1800</v>
          </cell>
          <cell r="I32">
            <v>90</v>
          </cell>
          <cell r="J32">
            <v>226.8</v>
          </cell>
          <cell r="K32">
            <v>2116.8000000000002</v>
          </cell>
          <cell r="L32" t="str">
            <v>MH12NB1867</v>
          </cell>
          <cell r="M32" t="str">
            <v>Sagar Kawade</v>
          </cell>
          <cell r="N32">
            <v>919881490883</v>
          </cell>
          <cell r="O32">
            <v>1440</v>
          </cell>
          <cell r="P32">
            <v>90</v>
          </cell>
        </row>
        <row r="33">
          <cell r="B33" t="str">
            <v>DR/PUN/23-24/56015237</v>
          </cell>
          <cell r="C33" t="str">
            <v>CPUN24/056009137</v>
          </cell>
          <cell r="D33" t="str">
            <v>HUSCO HYDRAULICS PVT. LTD.</v>
          </cell>
          <cell r="E33" t="str">
            <v>OMKAR TOURS AND TRAVELS</v>
          </cell>
          <cell r="F33" t="str">
            <v>Mr. Joseph Pfaff</v>
          </cell>
          <cell r="G33" t="str">
            <v>G/G : 8/80</v>
          </cell>
          <cell r="H33">
            <v>9490</v>
          </cell>
          <cell r="I33">
            <v>70</v>
          </cell>
          <cell r="J33">
            <v>1147.2</v>
          </cell>
          <cell r="K33">
            <v>10707.2</v>
          </cell>
          <cell r="L33" t="str">
            <v>MH14HG8087</v>
          </cell>
          <cell r="M33" t="str">
            <v>KISHOR</v>
          </cell>
          <cell r="N33">
            <v>919767998861</v>
          </cell>
          <cell r="O33">
            <v>7592</v>
          </cell>
          <cell r="P33">
            <v>70</v>
          </cell>
        </row>
        <row r="34">
          <cell r="B34" t="str">
            <v>DR/PUN/23-24/56017595</v>
          </cell>
          <cell r="C34" t="str">
            <v>CIMH24/027000872</v>
          </cell>
          <cell r="D34" t="str">
            <v>HILTI TECHNOLOGY SOLUTIONS INDIA PRIVATE LIMITED</v>
          </cell>
          <cell r="E34" t="str">
            <v>OMKAR TOURS AND TRAVELS</v>
          </cell>
          <cell r="F34" t="str">
            <v>Bernard Sutor</v>
          </cell>
          <cell r="G34" t="str">
            <v>G/G : 8/80</v>
          </cell>
          <cell r="H34">
            <v>6950</v>
          </cell>
          <cell r="I34">
            <v>0</v>
          </cell>
          <cell r="J34">
            <v>834</v>
          </cell>
          <cell r="K34">
            <v>7784</v>
          </cell>
          <cell r="L34" t="str">
            <v>MH12KA2890</v>
          </cell>
          <cell r="M34" t="str">
            <v>ATUL</v>
          </cell>
          <cell r="N34">
            <v>919822616620</v>
          </cell>
          <cell r="O34">
            <v>5560</v>
          </cell>
          <cell r="P34">
            <v>0</v>
          </cell>
        </row>
        <row r="35">
          <cell r="B35" t="str">
            <v>DR/PUN/23-24/56017667</v>
          </cell>
          <cell r="C35" t="str">
            <v>CPUN24/056009107</v>
          </cell>
          <cell r="D35" t="str">
            <v>GE OIL &amp; GAS INDIA PRIVATE LIMITED-CC</v>
          </cell>
          <cell r="E35" t="str">
            <v>OMKAR TOURS AND TRAVELS</v>
          </cell>
          <cell r="F35" t="str">
            <v>Kiran Pawar</v>
          </cell>
          <cell r="G35" t="str">
            <v>P/P : 8/80</v>
          </cell>
          <cell r="H35">
            <v>4950.8</v>
          </cell>
          <cell r="I35">
            <v>0</v>
          </cell>
          <cell r="J35">
            <v>594.1</v>
          </cell>
          <cell r="K35">
            <v>5544.9</v>
          </cell>
          <cell r="L35" t="str">
            <v>MH12QW4365</v>
          </cell>
          <cell r="M35" t="str">
            <v>SACHIN</v>
          </cell>
          <cell r="N35">
            <v>919325340269</v>
          </cell>
          <cell r="O35">
            <v>3960.6400000000003</v>
          </cell>
          <cell r="P35">
            <v>0</v>
          </cell>
        </row>
        <row r="36">
          <cell r="B36" t="str">
            <v>DR/PUN/23-24/56017799</v>
          </cell>
          <cell r="C36" t="str">
            <v>CPUN24/056009111</v>
          </cell>
          <cell r="D36" t="str">
            <v>GE OIL &amp; GAS INDIA PRIVATE LIMITED-CC</v>
          </cell>
          <cell r="E36" t="str">
            <v>OMKAR TOURS AND TRAVELS</v>
          </cell>
          <cell r="F36" t="str">
            <v>Swapnil Shinde</v>
          </cell>
          <cell r="G36" t="str">
            <v>P/P : 8/80</v>
          </cell>
          <cell r="H36">
            <v>6980.98</v>
          </cell>
          <cell r="I36">
            <v>0</v>
          </cell>
          <cell r="J36">
            <v>837.72</v>
          </cell>
          <cell r="K36">
            <v>7818.7</v>
          </cell>
          <cell r="L36" t="str">
            <v>MH11CH0777</v>
          </cell>
          <cell r="M36" t="str">
            <v>GAIKWAD 9822208504</v>
          </cell>
          <cell r="N36">
            <v>919822517551</v>
          </cell>
          <cell r="O36">
            <v>5584.7839999999997</v>
          </cell>
          <cell r="P36">
            <v>0</v>
          </cell>
        </row>
        <row r="37">
          <cell r="B37" t="str">
            <v>DR/PUN/23-24/56018802</v>
          </cell>
          <cell r="C37" t="str">
            <v>CPUN24/056009140</v>
          </cell>
          <cell r="D37" t="str">
            <v>STT GLOBAL DATA CENTRES INDIA PVT LTD</v>
          </cell>
          <cell r="E37" t="str">
            <v>OMKAR TOURS AND TRAVELS</v>
          </cell>
          <cell r="F37" t="str">
            <v>Reggie Lim</v>
          </cell>
          <cell r="G37" t="str">
            <v>G/G : 8/80</v>
          </cell>
          <cell r="H37">
            <v>5400</v>
          </cell>
          <cell r="I37">
            <v>0</v>
          </cell>
          <cell r="J37">
            <v>648</v>
          </cell>
          <cell r="K37">
            <v>6048</v>
          </cell>
          <cell r="L37" t="str">
            <v>MH14GU1890</v>
          </cell>
          <cell r="M37" t="str">
            <v>AKSHAY</v>
          </cell>
          <cell r="N37">
            <v>919763839338</v>
          </cell>
          <cell r="O37">
            <v>4320</v>
          </cell>
          <cell r="P37">
            <v>0</v>
          </cell>
        </row>
        <row r="38">
          <cell r="B38" t="str">
            <v>DR/PUN/23-24/56018908</v>
          </cell>
          <cell r="C38" t="str">
            <v>CPUN24/056009259</v>
          </cell>
          <cell r="D38" t="str">
            <v>THOMAS COOK (I) LTD</v>
          </cell>
          <cell r="E38" t="str">
            <v>OMKAR TOURS AND TRAVELS</v>
          </cell>
          <cell r="F38" t="str">
            <v>Ms Akanksha Jagtap</v>
          </cell>
          <cell r="G38" t="str">
            <v>G/G : 8/80</v>
          </cell>
          <cell r="H38">
            <v>7250</v>
          </cell>
          <cell r="I38">
            <v>0</v>
          </cell>
          <cell r="J38">
            <v>870</v>
          </cell>
          <cell r="K38">
            <v>8120</v>
          </cell>
          <cell r="L38" t="str">
            <v>MH12QG7057</v>
          </cell>
          <cell r="M38" t="str">
            <v>JAMIR</v>
          </cell>
          <cell r="N38">
            <v>919545641579</v>
          </cell>
          <cell r="O38">
            <v>5800</v>
          </cell>
          <cell r="P38">
            <v>0</v>
          </cell>
        </row>
        <row r="39">
          <cell r="B39" t="str">
            <v>DR/PUN/23-24/56018979</v>
          </cell>
          <cell r="C39" t="str">
            <v>CIMH24/027000800</v>
          </cell>
          <cell r="D39" t="str">
            <v>NEW KENILWORTH HOTEL PVT. LTD.</v>
          </cell>
          <cell r="E39" t="str">
            <v>OMKAR TOURS AND TRAVELS</v>
          </cell>
          <cell r="F39" t="str">
            <v>Mr. Raju Bharat</v>
          </cell>
          <cell r="G39" t="str">
            <v>APT G/G : APT Transfer 3/60</v>
          </cell>
          <cell r="H39">
            <v>2000</v>
          </cell>
          <cell r="I39">
            <v>0</v>
          </cell>
          <cell r="J39">
            <v>240</v>
          </cell>
          <cell r="K39">
            <v>2240</v>
          </cell>
          <cell r="L39" t="str">
            <v>MH12VF3726</v>
          </cell>
          <cell r="M39" t="str">
            <v>JAMIR</v>
          </cell>
          <cell r="N39">
            <v>919158122784</v>
          </cell>
          <cell r="O39">
            <v>1600</v>
          </cell>
          <cell r="P39">
            <v>0</v>
          </cell>
        </row>
        <row r="40">
          <cell r="B40" t="str">
            <v>DR/PUN/23-24/56018558</v>
          </cell>
          <cell r="C40" t="str">
            <v>CPUN24/056009115</v>
          </cell>
          <cell r="D40" t="str">
            <v>HEWLETT PACKARD INDIA SALES PVT LTD</v>
          </cell>
          <cell r="E40" t="str">
            <v>OMKAR TOURS AND TRAVELS</v>
          </cell>
          <cell r="F40" t="str">
            <v>Arun Kumar  Isac</v>
          </cell>
          <cell r="G40" t="str">
            <v>P/P : 15/150</v>
          </cell>
          <cell r="H40">
            <v>5403</v>
          </cell>
          <cell r="I40">
            <v>0</v>
          </cell>
          <cell r="J40">
            <v>648.36</v>
          </cell>
          <cell r="K40">
            <v>6051.36</v>
          </cell>
          <cell r="L40" t="str">
            <v>MH12RN9305</v>
          </cell>
          <cell r="M40" t="str">
            <v>PRITAM</v>
          </cell>
          <cell r="N40">
            <v>917276490926</v>
          </cell>
          <cell r="O40">
            <v>4322.4000000000005</v>
          </cell>
          <cell r="P40">
            <v>0</v>
          </cell>
        </row>
        <row r="41">
          <cell r="B41" t="str">
            <v>DR/PUN/23-24/56018962</v>
          </cell>
          <cell r="C41" t="str">
            <v>CIMH24/027000791</v>
          </cell>
          <cell r="D41" t="str">
            <v>MCKINSEY &amp; COMPANY INDIA LLP</v>
          </cell>
          <cell r="E41" t="str">
            <v>OMKAR TOURS AND TRAVELS</v>
          </cell>
          <cell r="F41" t="str">
            <v>Tisha Gupta</v>
          </cell>
          <cell r="G41" t="str">
            <v>OSTN G/G : 1 Day/250 Kms</v>
          </cell>
          <cell r="H41">
            <v>13176</v>
          </cell>
          <cell r="I41">
            <v>720</v>
          </cell>
          <cell r="J41">
            <v>1667.52</v>
          </cell>
          <cell r="K41">
            <v>15563.52</v>
          </cell>
          <cell r="L41" t="str">
            <v>MH12QW6882</v>
          </cell>
          <cell r="M41" t="str">
            <v>PANKAJ PISAL</v>
          </cell>
          <cell r="N41">
            <v>919822215337</v>
          </cell>
          <cell r="O41">
            <v>10540.800000000001</v>
          </cell>
          <cell r="P41">
            <v>720</v>
          </cell>
        </row>
        <row r="42">
          <cell r="B42" t="str">
            <v>DR/PUN/23-24/56018960</v>
          </cell>
          <cell r="C42" t="str">
            <v>CIMH24/027000791</v>
          </cell>
          <cell r="D42" t="str">
            <v>MCKINSEY &amp; COMPANY INDIA LLP</v>
          </cell>
          <cell r="E42" t="str">
            <v>OMKAR TOURS AND TRAVELS</v>
          </cell>
          <cell r="F42" t="str">
            <v>Aashish Kumar Singh</v>
          </cell>
          <cell r="G42" t="str">
            <v>OSTN G/G : 1 Day/250 Kms</v>
          </cell>
          <cell r="H42">
            <v>8450</v>
          </cell>
          <cell r="I42">
            <v>0</v>
          </cell>
          <cell r="J42">
            <v>1014</v>
          </cell>
          <cell r="K42">
            <v>9464</v>
          </cell>
          <cell r="L42" t="str">
            <v>MH12PQ8898</v>
          </cell>
          <cell r="M42" t="str">
            <v>VISHAL</v>
          </cell>
          <cell r="N42">
            <v>918888885613</v>
          </cell>
          <cell r="O42">
            <v>6760</v>
          </cell>
          <cell r="P42">
            <v>0</v>
          </cell>
        </row>
        <row r="43">
          <cell r="B43" t="str">
            <v>DR/PUN/23-24/56013293</v>
          </cell>
          <cell r="C43" t="str">
            <v>CIMH24/027000872</v>
          </cell>
          <cell r="D43" t="str">
            <v>HILTI TECHNOLOGY SOLUTIONS INDIA PRIVATE LIMITED</v>
          </cell>
          <cell r="E43" t="str">
            <v>OMKAR TOURS AND TRAVELS</v>
          </cell>
          <cell r="F43" t="str">
            <v>Inge Zijlstra</v>
          </cell>
          <cell r="G43" t="str">
            <v>SP G/G : MUM-PUN ONE WAY DROP</v>
          </cell>
          <cell r="H43">
            <v>8200</v>
          </cell>
          <cell r="I43">
            <v>360</v>
          </cell>
          <cell r="J43">
            <v>1027.2</v>
          </cell>
          <cell r="K43">
            <v>9587.2000000000007</v>
          </cell>
          <cell r="L43" t="str">
            <v>MH12QW4848</v>
          </cell>
          <cell r="M43" t="str">
            <v>Satish</v>
          </cell>
          <cell r="N43">
            <v>919527141458</v>
          </cell>
          <cell r="O43">
            <v>6560</v>
          </cell>
          <cell r="P43">
            <v>360</v>
          </cell>
        </row>
        <row r="44">
          <cell r="B44" t="str">
            <v>DR/PUN/23-24/56019022</v>
          </cell>
          <cell r="C44" t="str">
            <v>CIMH24/027000872</v>
          </cell>
          <cell r="D44" t="str">
            <v>HILTI TECHNOLOGY SOLUTIONS INDIA PRIVATE LIMITED</v>
          </cell>
          <cell r="E44" t="str">
            <v>OMKAR TOURS AND TRAVELS</v>
          </cell>
          <cell r="F44" t="str">
            <v>Xavi Moix</v>
          </cell>
          <cell r="G44" t="str">
            <v>SP G/G : MUM-PUN ONE WAY DROP</v>
          </cell>
          <cell r="H44">
            <v>8200</v>
          </cell>
          <cell r="I44">
            <v>360</v>
          </cell>
          <cell r="J44">
            <v>1027.2</v>
          </cell>
          <cell r="K44">
            <v>9587.2000000000007</v>
          </cell>
          <cell r="L44" t="str">
            <v>MH14HG0900</v>
          </cell>
          <cell r="M44" t="str">
            <v>Hemant</v>
          </cell>
          <cell r="N44">
            <v>917507830016</v>
          </cell>
          <cell r="O44">
            <v>6560</v>
          </cell>
          <cell r="P44">
            <v>360</v>
          </cell>
        </row>
        <row r="45">
          <cell r="B45" t="str">
            <v>DR/PUN/23-24/56019055</v>
          </cell>
          <cell r="C45" t="str">
            <v>CPUN24/056009153</v>
          </cell>
          <cell r="D45" t="str">
            <v>COURSERA INDIA PRIVATE LIMITED</v>
          </cell>
          <cell r="E45" t="str">
            <v>OMKAR TOURS AND TRAVELS</v>
          </cell>
          <cell r="F45" t="str">
            <v>Apoorv Johari</v>
          </cell>
          <cell r="G45" t="str">
            <v>OSTN G/G : 1 Day/300 Kms</v>
          </cell>
          <cell r="H45">
            <v>13651</v>
          </cell>
          <cell r="I45">
            <v>680</v>
          </cell>
          <cell r="J45">
            <v>1719.72</v>
          </cell>
          <cell r="K45">
            <v>16050.72</v>
          </cell>
          <cell r="L45" t="str">
            <v>MH12QW4365</v>
          </cell>
          <cell r="M45" t="str">
            <v>SACHIN VIBHUTE</v>
          </cell>
          <cell r="N45">
            <v>919325340269</v>
          </cell>
          <cell r="O45">
            <v>10920.800000000001</v>
          </cell>
          <cell r="P45">
            <v>680</v>
          </cell>
        </row>
        <row r="46">
          <cell r="B46" t="str">
            <v>DR/PUN/23-24/56019039</v>
          </cell>
          <cell r="C46" t="str">
            <v>CIMH24/027000866</v>
          </cell>
          <cell r="D46" t="str">
            <v>MERCER CONSULTING (INDIA) PRIVATE LIMITED</v>
          </cell>
          <cell r="E46" t="str">
            <v>OMKAR TOURS AND TRAVELS</v>
          </cell>
          <cell r="F46" t="str">
            <v>Sanjeev  Kumar</v>
          </cell>
          <cell r="G46" t="str">
            <v>OSTN G/G : 1 Day/300 Kms</v>
          </cell>
          <cell r="H46">
            <v>12546</v>
          </cell>
          <cell r="I46">
            <v>720</v>
          </cell>
          <cell r="J46">
            <v>1591.92</v>
          </cell>
          <cell r="K46">
            <v>14857.92</v>
          </cell>
          <cell r="L46" t="str">
            <v>MH14JL8087</v>
          </cell>
          <cell r="M46" t="str">
            <v>BALASAHEB</v>
          </cell>
          <cell r="N46">
            <v>918888308821</v>
          </cell>
          <cell r="O46">
            <v>10036.800000000001</v>
          </cell>
          <cell r="P46">
            <v>720</v>
          </cell>
        </row>
        <row r="47">
          <cell r="B47" t="str">
            <v>DR/PUN/23-24/56017596</v>
          </cell>
          <cell r="C47" t="str">
            <v>CIMH24/027000872</v>
          </cell>
          <cell r="D47" t="str">
            <v>HILTI TECHNOLOGY SOLUTIONS INDIA PRIVATE LIMITED</v>
          </cell>
          <cell r="E47" t="str">
            <v>OMKAR TOURS AND TRAVELS</v>
          </cell>
          <cell r="F47" t="str">
            <v>Bernard Sutor</v>
          </cell>
          <cell r="G47" t="str">
            <v>G/G : 8/80</v>
          </cell>
          <cell r="H47">
            <v>7550</v>
          </cell>
          <cell r="I47">
            <v>0</v>
          </cell>
          <cell r="J47">
            <v>906</v>
          </cell>
          <cell r="K47">
            <v>8456</v>
          </cell>
          <cell r="L47" t="str">
            <v>MH12KA2890</v>
          </cell>
          <cell r="M47" t="str">
            <v>ATUL</v>
          </cell>
          <cell r="N47">
            <v>919822616620</v>
          </cell>
          <cell r="O47">
            <v>6040</v>
          </cell>
          <cell r="P47">
            <v>0</v>
          </cell>
        </row>
        <row r="48">
          <cell r="B48" t="str">
            <v>DR/PUN/23-24/56015238</v>
          </cell>
          <cell r="C48" t="str">
            <v>CPUN24/056009171</v>
          </cell>
          <cell r="D48" t="str">
            <v>HUSCO HYDRAULICS PVT. LTD.</v>
          </cell>
          <cell r="E48" t="str">
            <v>OMKAR TOURS AND TRAVELS</v>
          </cell>
          <cell r="F48" t="str">
            <v>Mr. Joseph Pfaff</v>
          </cell>
          <cell r="G48" t="str">
            <v>G/G : 8/80</v>
          </cell>
          <cell r="H48">
            <v>7075</v>
          </cell>
          <cell r="I48">
            <v>70</v>
          </cell>
          <cell r="J48">
            <v>857.4</v>
          </cell>
          <cell r="K48">
            <v>8002.4</v>
          </cell>
          <cell r="L48" t="str">
            <v>MH14HG8087</v>
          </cell>
          <cell r="M48" t="str">
            <v>KISHOR</v>
          </cell>
          <cell r="N48">
            <v>919767998861</v>
          </cell>
          <cell r="O48">
            <v>5660</v>
          </cell>
          <cell r="P48">
            <v>70</v>
          </cell>
        </row>
        <row r="49">
          <cell r="B49" t="str">
            <v>DR/PUN/23-24/56018909</v>
          </cell>
          <cell r="C49" t="str">
            <v>CPUN24/056009139</v>
          </cell>
          <cell r="D49" t="str">
            <v>THOMAS COOK (I) LTD</v>
          </cell>
          <cell r="E49" t="str">
            <v>OMKAR TOURS AND TRAVELS</v>
          </cell>
          <cell r="F49" t="str">
            <v>Ms Akanksha Jagtap</v>
          </cell>
          <cell r="G49" t="str">
            <v>G/G : 8/80</v>
          </cell>
          <cell r="H49">
            <v>7005</v>
          </cell>
          <cell r="I49">
            <v>0</v>
          </cell>
          <cell r="J49">
            <v>840.6</v>
          </cell>
          <cell r="K49">
            <v>7845.6</v>
          </cell>
          <cell r="L49" t="str">
            <v>MH12QG7057</v>
          </cell>
          <cell r="M49" t="str">
            <v>JAMIR</v>
          </cell>
          <cell r="N49">
            <v>919545641579</v>
          </cell>
          <cell r="O49">
            <v>5604</v>
          </cell>
          <cell r="P49">
            <v>0</v>
          </cell>
        </row>
        <row r="50">
          <cell r="B50" t="str">
            <v>DR/PUN/23-24/56018939</v>
          </cell>
          <cell r="C50" t="str">
            <v>CIMH24/027000868</v>
          </cell>
          <cell r="D50" t="str">
            <v>NIHON PARKERIZING (INDIA) PVT LTD</v>
          </cell>
          <cell r="E50" t="str">
            <v>OMKAR TOURS AND TRAVELS</v>
          </cell>
          <cell r="F50" t="str">
            <v xml:space="preserve">Mr. Dinesh Guleria San </v>
          </cell>
          <cell r="G50" t="str">
            <v>G/G : 8/80</v>
          </cell>
          <cell r="H50">
            <v>4541.8999999999996</v>
          </cell>
          <cell r="I50">
            <v>0</v>
          </cell>
          <cell r="J50">
            <v>545.03</v>
          </cell>
          <cell r="K50">
            <v>5086.93</v>
          </cell>
          <cell r="L50" t="str">
            <v>MH12VT0803</v>
          </cell>
          <cell r="M50" t="str">
            <v>SUDHAKAR</v>
          </cell>
          <cell r="N50">
            <v>919158918011</v>
          </cell>
          <cell r="O50">
            <v>3633.52</v>
          </cell>
          <cell r="P50">
            <v>0</v>
          </cell>
        </row>
        <row r="51">
          <cell r="B51" t="str">
            <v>DR/PUN/23-24/56018803</v>
          </cell>
          <cell r="C51" t="str">
            <v>CPUN24/056009154</v>
          </cell>
          <cell r="D51" t="str">
            <v>STT GLOBAL DATA CENTRES INDIA PVT LTD</v>
          </cell>
          <cell r="E51" t="str">
            <v>OMKAR TOURS AND TRAVELS</v>
          </cell>
          <cell r="F51" t="str">
            <v>Reggie Lim</v>
          </cell>
          <cell r="G51" t="str">
            <v>G/G : 8/80</v>
          </cell>
          <cell r="H51">
            <v>5780</v>
          </cell>
          <cell r="I51">
            <v>0</v>
          </cell>
          <cell r="J51">
            <v>693.6</v>
          </cell>
          <cell r="K51">
            <v>6473.6</v>
          </cell>
          <cell r="L51" t="str">
            <v>MH12VF3726</v>
          </cell>
          <cell r="M51" t="str">
            <v>Munna</v>
          </cell>
          <cell r="N51">
            <v>919158122784</v>
          </cell>
          <cell r="O51">
            <v>4624</v>
          </cell>
          <cell r="P51">
            <v>0</v>
          </cell>
        </row>
        <row r="52">
          <cell r="B52" t="str">
            <v>DR/PUN/23-24/56018559</v>
          </cell>
          <cell r="C52" t="str">
            <v>CPUN24/056009109</v>
          </cell>
          <cell r="D52" t="str">
            <v>HEWLETT PACKARD INDIA SALES PVT LTD</v>
          </cell>
          <cell r="E52" t="str">
            <v>OMKAR TOURS AND TRAVELS</v>
          </cell>
          <cell r="F52" t="str">
            <v>Arun Kumar  Isac</v>
          </cell>
          <cell r="G52" t="str">
            <v>P/P : 11/110</v>
          </cell>
          <cell r="H52">
            <v>4202.2</v>
          </cell>
          <cell r="I52">
            <v>0</v>
          </cell>
          <cell r="J52">
            <v>504.26</v>
          </cell>
          <cell r="K52">
            <v>4706.46</v>
          </cell>
          <cell r="L52" t="str">
            <v>MH12RN9305</v>
          </cell>
          <cell r="M52" t="str">
            <v>PRITAM</v>
          </cell>
          <cell r="N52">
            <v>917276490926</v>
          </cell>
          <cell r="O52">
            <v>3361.76</v>
          </cell>
          <cell r="P52">
            <v>0</v>
          </cell>
        </row>
        <row r="53">
          <cell r="B53" t="str">
            <v>DR/PUN/23-24/56019064</v>
          </cell>
          <cell r="C53" t="str">
            <v>CIMH24/027000791</v>
          </cell>
          <cell r="D53" t="str">
            <v>MCKINSEY &amp; COMPANY INDIA LLP</v>
          </cell>
          <cell r="E53" t="str">
            <v>OMKAR TOURS AND TRAVELS</v>
          </cell>
          <cell r="F53" t="str">
            <v>Aashish Kumar Singh</v>
          </cell>
          <cell r="G53" t="str">
            <v>P/P : 12/120</v>
          </cell>
          <cell r="H53">
            <v>6396</v>
          </cell>
          <cell r="I53">
            <v>0</v>
          </cell>
          <cell r="J53">
            <v>767.52</v>
          </cell>
          <cell r="K53">
            <v>7163.52</v>
          </cell>
          <cell r="L53" t="str">
            <v>MH12PQ8898</v>
          </cell>
          <cell r="M53" t="str">
            <v>VISHAL</v>
          </cell>
          <cell r="N53">
            <v>918888885613</v>
          </cell>
          <cell r="O53">
            <v>5116.8</v>
          </cell>
          <cell r="P53">
            <v>0</v>
          </cell>
        </row>
        <row r="54">
          <cell r="B54" t="str">
            <v>DR/PUN/23-24/56017801</v>
          </cell>
          <cell r="C54" t="str">
            <v>CPUN24/056009110</v>
          </cell>
          <cell r="D54" t="str">
            <v>GE OIL &amp; GAS INDIA PRIVATE LIMITED-CC</v>
          </cell>
          <cell r="E54" t="str">
            <v>OMKAR TOURS AND TRAVELS</v>
          </cell>
          <cell r="F54" t="str">
            <v>Swapnil Shinde</v>
          </cell>
          <cell r="G54" t="str">
            <v>SP P/P : MUM-PUN ONE WAY DROP</v>
          </cell>
          <cell r="H54">
            <v>7301.8</v>
          </cell>
          <cell r="I54">
            <v>360</v>
          </cell>
          <cell r="J54">
            <v>919.42</v>
          </cell>
          <cell r="K54">
            <v>8581.2199999999993</v>
          </cell>
          <cell r="L54" t="str">
            <v>MH11CH0777</v>
          </cell>
          <cell r="M54" t="str">
            <v>GAIKWAD 9822208504</v>
          </cell>
          <cell r="N54">
            <v>919822517551</v>
          </cell>
          <cell r="O54">
            <v>5841.4400000000005</v>
          </cell>
          <cell r="P54">
            <v>360</v>
          </cell>
        </row>
        <row r="55">
          <cell r="B55" t="str">
            <v>DR/PUN/23-24/56020191</v>
          </cell>
          <cell r="C55" t="str">
            <v>CPUN24/056009743</v>
          </cell>
          <cell r="D55" t="str">
            <v>VOLVO CE INDIA PRIVATE LIMITED</v>
          </cell>
          <cell r="E55" t="str">
            <v>OMKAR TOURS AND TRAVELS</v>
          </cell>
          <cell r="F55" t="str">
            <v>akumarsh</v>
          </cell>
          <cell r="G55" t="str">
            <v>OSTN G/G : 1 Day/300 Kms</v>
          </cell>
          <cell r="H55">
            <v>15802</v>
          </cell>
          <cell r="I55">
            <v>767</v>
          </cell>
          <cell r="J55">
            <v>1988.28</v>
          </cell>
          <cell r="K55">
            <v>18557.28</v>
          </cell>
          <cell r="L55" t="str">
            <v>MH14HG0900</v>
          </cell>
          <cell r="M55" t="str">
            <v>BALASAHEB</v>
          </cell>
          <cell r="N55">
            <v>918080402809</v>
          </cell>
          <cell r="O55">
            <v>12641.6</v>
          </cell>
          <cell r="P55">
            <v>767</v>
          </cell>
        </row>
        <row r="56">
          <cell r="B56" t="str">
            <v>DR/PUN/23-24/56020186</v>
          </cell>
          <cell r="C56" t="str">
            <v>CPUN24/056009744</v>
          </cell>
          <cell r="D56" t="str">
            <v>HEIDRICK AND STRUGGLES (INDIA) PRIVATE LIMITED-GRG</v>
          </cell>
          <cell r="E56" t="str">
            <v>OMKAR TOURS AND TRAVELS</v>
          </cell>
          <cell r="F56" t="str">
            <v>Pankaj Gupta</v>
          </cell>
          <cell r="G56" t="str">
            <v>G/G : 8/80</v>
          </cell>
          <cell r="H56">
            <v>3850</v>
          </cell>
          <cell r="I56">
            <v>0</v>
          </cell>
          <cell r="J56">
            <v>462</v>
          </cell>
          <cell r="K56">
            <v>4312</v>
          </cell>
          <cell r="L56" t="str">
            <v>MH14KY09000</v>
          </cell>
          <cell r="M56" t="str">
            <v>AVINASH</v>
          </cell>
          <cell r="N56">
            <v>917972242091</v>
          </cell>
          <cell r="O56">
            <v>3080</v>
          </cell>
          <cell r="P56">
            <v>0</v>
          </cell>
        </row>
        <row r="57">
          <cell r="B57" t="str">
            <v>DR/PUN/23-24/56020249</v>
          </cell>
          <cell r="C57" t="str">
            <v>CPUN24/056009741</v>
          </cell>
          <cell r="D57" t="str">
            <v>TATA ASSET MANAGEMENT PRIVATE LIMITED</v>
          </cell>
          <cell r="E57" t="str">
            <v>OMKAR TOURS AND TRAVELS</v>
          </cell>
          <cell r="F57" t="str">
            <v>Ashish Pawar</v>
          </cell>
          <cell r="G57" t="str">
            <v>OSTN G/G : 1 Day/300 Kms</v>
          </cell>
          <cell r="H57">
            <v>12750</v>
          </cell>
          <cell r="I57">
            <v>767</v>
          </cell>
          <cell r="J57">
            <v>1622.04</v>
          </cell>
          <cell r="K57">
            <v>15139.04</v>
          </cell>
          <cell r="L57" t="str">
            <v>MH14KY9000</v>
          </cell>
          <cell r="M57" t="str">
            <v>AVINASH</v>
          </cell>
          <cell r="N57">
            <v>917972242091</v>
          </cell>
          <cell r="O57">
            <v>10200</v>
          </cell>
          <cell r="P57">
            <v>767</v>
          </cell>
        </row>
        <row r="58">
          <cell r="B58" t="str">
            <v>DR/PUN/23-24/56020246</v>
          </cell>
          <cell r="C58" t="str">
            <v>CPUN24/056009784</v>
          </cell>
          <cell r="D58" t="str">
            <v>TATA ASSET MANAGEMENT PRIVATE LIMITED</v>
          </cell>
          <cell r="E58" t="str">
            <v>OMKAR TOURS AND TRAVELS</v>
          </cell>
          <cell r="F58" t="str">
            <v>Mr. Upesh Shah</v>
          </cell>
          <cell r="G58" t="str">
            <v>OSTN G/G : 1 Day/300 Kms</v>
          </cell>
          <cell r="H58">
            <v>13410</v>
          </cell>
          <cell r="I58">
            <v>360</v>
          </cell>
          <cell r="J58">
            <v>1652.4</v>
          </cell>
          <cell r="K58">
            <v>15422.4</v>
          </cell>
          <cell r="L58" t="str">
            <v>MH02FG8018</v>
          </cell>
          <cell r="M58" t="str">
            <v>DILIP</v>
          </cell>
          <cell r="N58">
            <v>919967741044</v>
          </cell>
          <cell r="O58">
            <v>10728</v>
          </cell>
          <cell r="P58">
            <v>360</v>
          </cell>
        </row>
        <row r="59">
          <cell r="B59" t="str">
            <v>DR/PUN/23-24/56020247</v>
          </cell>
          <cell r="C59" t="str">
            <v>CPUN24/056009783</v>
          </cell>
          <cell r="D59" t="str">
            <v>TATA ASSET MANAGEMENT PRIVATE LIMITED</v>
          </cell>
          <cell r="E59" t="str">
            <v>OMKAR TOURS AND TRAVELS</v>
          </cell>
          <cell r="F59" t="str">
            <v>Abhinav Sharma</v>
          </cell>
          <cell r="G59" t="str">
            <v>OSTN G/G : 1 Day/300 Kms</v>
          </cell>
          <cell r="H59">
            <v>12630</v>
          </cell>
          <cell r="I59">
            <v>407</v>
          </cell>
          <cell r="J59">
            <v>1564.44</v>
          </cell>
          <cell r="K59">
            <v>14601.44</v>
          </cell>
          <cell r="L59" t="str">
            <v>MH12UM2727</v>
          </cell>
          <cell r="M59" t="str">
            <v>SWAPNIL</v>
          </cell>
          <cell r="N59">
            <v>917887410404</v>
          </cell>
          <cell r="O59">
            <v>10104</v>
          </cell>
          <cell r="P59">
            <v>407</v>
          </cell>
        </row>
        <row r="60">
          <cell r="B60" t="str">
            <v>DR/PUN/23-24/56020250</v>
          </cell>
          <cell r="C60" t="str">
            <v>CPUN24/056009742</v>
          </cell>
          <cell r="D60" t="str">
            <v>TATA ASSET MANAGEMENT PRIVATE LIMITED</v>
          </cell>
          <cell r="E60" t="str">
            <v>OMKAR TOURS AND TRAVELS</v>
          </cell>
          <cell r="F60" t="str">
            <v>Kashmira Kalwachwala</v>
          </cell>
          <cell r="G60" t="str">
            <v>OSTN G/G : 1 Day/300 Kms</v>
          </cell>
          <cell r="H60">
            <v>12210</v>
          </cell>
          <cell r="I60">
            <v>320</v>
          </cell>
          <cell r="J60">
            <v>1503.6</v>
          </cell>
          <cell r="K60">
            <v>14033.6</v>
          </cell>
          <cell r="L60" t="str">
            <v>MH12QW9068</v>
          </cell>
          <cell r="M60" t="str">
            <v>ANNA</v>
          </cell>
          <cell r="N60">
            <v>919545928848</v>
          </cell>
          <cell r="O60">
            <v>9768</v>
          </cell>
          <cell r="P60">
            <v>320</v>
          </cell>
        </row>
        <row r="61">
          <cell r="B61" t="str">
            <v>DR/PUN/23-24/56020126</v>
          </cell>
          <cell r="C61" t="str">
            <v>CPUN24/056009732</v>
          </cell>
          <cell r="D61" t="str">
            <v>CAPGEMINI TECHNOLOGY SERVICES INDIA LIMITED</v>
          </cell>
          <cell r="E61" t="str">
            <v>OMKAR TOURS AND TRAVELS</v>
          </cell>
          <cell r="F61" t="str">
            <v>Bayya Suneel</v>
          </cell>
          <cell r="G61" t="str">
            <v>P/P : 4/40</v>
          </cell>
          <cell r="H61">
            <v>1900</v>
          </cell>
          <cell r="I61">
            <v>0</v>
          </cell>
          <cell r="J61">
            <v>228</v>
          </cell>
          <cell r="K61">
            <v>2128</v>
          </cell>
          <cell r="L61" t="str">
            <v>MH14HG0900</v>
          </cell>
          <cell r="M61" t="str">
            <v>Sunil Kurund</v>
          </cell>
          <cell r="N61">
            <v>918208945271</v>
          </cell>
          <cell r="O61">
            <v>1520</v>
          </cell>
          <cell r="P61">
            <v>0</v>
          </cell>
        </row>
        <row r="62">
          <cell r="B62" t="str">
            <v>DR/PUN/23-24/56020315</v>
          </cell>
          <cell r="C62" t="str">
            <v>CPUN24/056009855</v>
          </cell>
          <cell r="D62" t="str">
            <v>PREMIUM TRANSMISSION LIMITED</v>
          </cell>
          <cell r="E62" t="str">
            <v>OMKAR TOURS AND TRAVELS</v>
          </cell>
          <cell r="F62" t="str">
            <v>Pavana Kumar Rachapudi V S S R</v>
          </cell>
          <cell r="G62" t="str">
            <v>G/G : 4/40</v>
          </cell>
          <cell r="H62">
            <v>1124</v>
          </cell>
          <cell r="I62">
            <v>0</v>
          </cell>
          <cell r="J62">
            <v>134.88</v>
          </cell>
          <cell r="K62">
            <v>1258.8800000000001</v>
          </cell>
          <cell r="L62" t="str">
            <v>MH14LB0449</v>
          </cell>
          <cell r="M62" t="str">
            <v>Pramod</v>
          </cell>
          <cell r="N62">
            <v>919765495078</v>
          </cell>
          <cell r="O62">
            <v>899.2</v>
          </cell>
          <cell r="P62">
            <v>0</v>
          </cell>
        </row>
        <row r="63">
          <cell r="B63" t="str">
            <v>DR/PUN/23-24/56020507</v>
          </cell>
          <cell r="C63" t="str">
            <v>CPUN24/056009845</v>
          </cell>
          <cell r="D63" t="str">
            <v>MTU INDIA PRIVATE LIMITED</v>
          </cell>
          <cell r="E63" t="str">
            <v>OMKAR TOURS AND TRAVELS</v>
          </cell>
          <cell r="F63" t="str">
            <v>Mangesh  Kadu</v>
          </cell>
          <cell r="G63" t="str">
            <v>APT P/P : A/T/3/30/Drop</v>
          </cell>
          <cell r="H63">
            <v>1600</v>
          </cell>
          <cell r="I63">
            <v>100</v>
          </cell>
          <cell r="J63">
            <v>204</v>
          </cell>
          <cell r="K63">
            <v>1904</v>
          </cell>
          <cell r="L63" t="str">
            <v>MH14LB0449</v>
          </cell>
          <cell r="M63" t="str">
            <v>Pramod</v>
          </cell>
          <cell r="N63">
            <v>919765495078</v>
          </cell>
          <cell r="O63">
            <v>1280</v>
          </cell>
          <cell r="P63">
            <v>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tabSelected="1" topLeftCell="P41" workbookViewId="0">
      <selection activeCell="A2" sqref="A2:W63"/>
    </sheetView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customWidth="1"/>
    <col min="4" max="5" width="33.33203125" customWidth="1"/>
    <col min="6" max="6" width="27.77734375" customWidth="1"/>
    <col min="7" max="7" width="24.109375" customWidth="1"/>
    <col min="8" max="13" width="18.5546875" customWidth="1"/>
    <col min="14" max="14" width="22.21875" customWidth="1"/>
    <col min="15" max="20" width="24.109375" bestFit="1" customWidth="1"/>
    <col min="21" max="21" width="18.5546875" bestFit="1" customWidth="1"/>
    <col min="22" max="23" width="22.21875" bestFit="1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s="7">
        <v>1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5">
        <v>12866</v>
      </c>
      <c r="I2" s="5">
        <v>720</v>
      </c>
      <c r="J2" s="5">
        <v>1630.32</v>
      </c>
      <c r="K2" s="5">
        <v>15216.32</v>
      </c>
      <c r="L2" s="2" t="s">
        <v>29</v>
      </c>
      <c r="M2" s="2" t="s">
        <v>30</v>
      </c>
      <c r="N2" s="8">
        <v>918888885613</v>
      </c>
      <c r="O2" s="5">
        <v>10292.800000000001</v>
      </c>
      <c r="P2" s="5">
        <f>VLOOKUP(B2:B63,[1]Sheet1!$B$2:$P$63,15,)</f>
        <v>720</v>
      </c>
      <c r="Q2" s="5">
        <v>275.32000000000005</v>
      </c>
      <c r="R2" s="5">
        <f>Q2</f>
        <v>275.32000000000005</v>
      </c>
      <c r="S2" s="5">
        <v>0</v>
      </c>
      <c r="T2" s="5">
        <f>ROUND(Q2+R2,2)</f>
        <v>550.64</v>
      </c>
      <c r="U2" s="5">
        <f>ROUND(O2+P2+T2,2)</f>
        <v>11563.44</v>
      </c>
      <c r="V2" s="2" t="s">
        <v>279</v>
      </c>
      <c r="W2" s="3">
        <v>45199</v>
      </c>
    </row>
    <row r="3" spans="1:23" x14ac:dyDescent="0.3">
      <c r="A3" s="9">
        <v>2</v>
      </c>
      <c r="B3" s="4" t="s">
        <v>31</v>
      </c>
      <c r="C3" s="4" t="s">
        <v>32</v>
      </c>
      <c r="D3" s="4" t="s">
        <v>33</v>
      </c>
      <c r="E3" s="4" t="s">
        <v>26</v>
      </c>
      <c r="F3" s="4" t="s">
        <v>34</v>
      </c>
      <c r="G3" s="4" t="s">
        <v>35</v>
      </c>
      <c r="H3" s="6">
        <v>4940</v>
      </c>
      <c r="I3" s="6">
        <v>0</v>
      </c>
      <c r="J3" s="6">
        <v>592.79999999999995</v>
      </c>
      <c r="K3" s="6">
        <v>5532.8</v>
      </c>
      <c r="L3" s="4" t="s">
        <v>36</v>
      </c>
      <c r="M3" s="4" t="s">
        <v>37</v>
      </c>
      <c r="N3" s="10">
        <v>917507830016</v>
      </c>
      <c r="O3" s="5">
        <v>3952</v>
      </c>
      <c r="P3" s="5">
        <f>VLOOKUP(B3:B64,[1]Sheet1!$B$2:$P$63,15,)</f>
        <v>0</v>
      </c>
      <c r="Q3" s="5">
        <v>98.800000000000011</v>
      </c>
      <c r="R3" s="5">
        <f t="shared" ref="R3:R63" si="0">Q3</f>
        <v>98.800000000000011</v>
      </c>
      <c r="S3" s="5">
        <v>0</v>
      </c>
      <c r="T3" s="5">
        <f t="shared" ref="T3:T63" si="1">ROUND(Q3+R3,2)</f>
        <v>197.6</v>
      </c>
      <c r="U3" s="5">
        <f t="shared" ref="U3:U63" si="2">ROUND(O3+P3+T3,2)</f>
        <v>4149.6000000000004</v>
      </c>
      <c r="V3" s="2" t="s">
        <v>280</v>
      </c>
      <c r="W3" s="3">
        <v>45199</v>
      </c>
    </row>
    <row r="4" spans="1:23" x14ac:dyDescent="0.3">
      <c r="A4" s="7">
        <v>3</v>
      </c>
      <c r="B4" s="2" t="s">
        <v>38</v>
      </c>
      <c r="C4" s="2" t="s">
        <v>39</v>
      </c>
      <c r="D4" s="2" t="s">
        <v>40</v>
      </c>
      <c r="E4" s="2" t="s">
        <v>26</v>
      </c>
      <c r="F4" s="2" t="s">
        <v>41</v>
      </c>
      <c r="G4" s="2" t="s">
        <v>42</v>
      </c>
      <c r="H4" s="5">
        <v>11202</v>
      </c>
      <c r="I4" s="5">
        <v>720</v>
      </c>
      <c r="J4" s="5">
        <v>1430.64</v>
      </c>
      <c r="K4" s="5">
        <v>13352.64</v>
      </c>
      <c r="L4" s="2" t="s">
        <v>36</v>
      </c>
      <c r="M4" s="2" t="s">
        <v>43</v>
      </c>
      <c r="N4" s="8">
        <v>918208945271</v>
      </c>
      <c r="O4" s="5">
        <v>8961.6</v>
      </c>
      <c r="P4" s="5">
        <f>VLOOKUP(B4:B65,[1]Sheet1!$B$2:$P$63,15,)</f>
        <v>720</v>
      </c>
      <c r="Q4" s="5">
        <v>242.04000000000002</v>
      </c>
      <c r="R4" s="5">
        <f t="shared" si="0"/>
        <v>242.04000000000002</v>
      </c>
      <c r="S4" s="5">
        <v>0</v>
      </c>
      <c r="T4" s="5">
        <f t="shared" si="1"/>
        <v>484.08</v>
      </c>
      <c r="U4" s="5">
        <f t="shared" si="2"/>
        <v>10165.68</v>
      </c>
      <c r="V4" s="2" t="s">
        <v>281</v>
      </c>
      <c r="W4" s="3">
        <v>45199</v>
      </c>
    </row>
    <row r="5" spans="1:23" x14ac:dyDescent="0.3">
      <c r="A5" s="9">
        <v>4</v>
      </c>
      <c r="B5" s="4" t="s">
        <v>44</v>
      </c>
      <c r="C5" s="4" t="s">
        <v>45</v>
      </c>
      <c r="D5" s="4" t="s">
        <v>46</v>
      </c>
      <c r="E5" s="4" t="s">
        <v>26</v>
      </c>
      <c r="F5" s="4" t="s">
        <v>47</v>
      </c>
      <c r="G5" s="4" t="s">
        <v>42</v>
      </c>
      <c r="H5" s="6">
        <v>14591.64</v>
      </c>
      <c r="I5" s="6">
        <v>805</v>
      </c>
      <c r="J5" s="6">
        <v>1847.6</v>
      </c>
      <c r="K5" s="6">
        <v>17244.240000000002</v>
      </c>
      <c r="L5" s="4" t="s">
        <v>48</v>
      </c>
      <c r="M5" s="4" t="s">
        <v>49</v>
      </c>
      <c r="N5" s="10">
        <v>919975672020</v>
      </c>
      <c r="O5" s="5">
        <v>11673.31</v>
      </c>
      <c r="P5" s="5">
        <f>VLOOKUP(B5:B66,[1]Sheet1!$B$2:$P$63,15,)</f>
        <v>805</v>
      </c>
      <c r="Q5" s="5">
        <v>311.95</v>
      </c>
      <c r="R5" s="5">
        <f t="shared" si="0"/>
        <v>311.95</v>
      </c>
      <c r="S5" s="5">
        <v>0</v>
      </c>
      <c r="T5" s="5">
        <f t="shared" si="1"/>
        <v>623.9</v>
      </c>
      <c r="U5" s="5">
        <f t="shared" si="2"/>
        <v>13102.21</v>
      </c>
      <c r="V5" s="2" t="s">
        <v>282</v>
      </c>
      <c r="W5" s="3">
        <v>45199</v>
      </c>
    </row>
    <row r="6" spans="1:23" x14ac:dyDescent="0.3">
      <c r="A6" s="7">
        <v>5</v>
      </c>
      <c r="B6" s="2" t="s">
        <v>50</v>
      </c>
      <c r="C6" s="2" t="s">
        <v>51</v>
      </c>
      <c r="D6" s="2" t="s">
        <v>52</v>
      </c>
      <c r="E6" s="2" t="s">
        <v>26</v>
      </c>
      <c r="F6" s="2" t="s">
        <v>53</v>
      </c>
      <c r="G6" s="2" t="s">
        <v>35</v>
      </c>
      <c r="H6" s="5">
        <v>6600</v>
      </c>
      <c r="I6" s="5">
        <v>0</v>
      </c>
      <c r="J6" s="5">
        <v>792</v>
      </c>
      <c r="K6" s="5">
        <v>7392</v>
      </c>
      <c r="L6" s="2" t="s">
        <v>54</v>
      </c>
      <c r="M6" s="2" t="s">
        <v>55</v>
      </c>
      <c r="N6" s="8">
        <v>919822616620</v>
      </c>
      <c r="O6" s="5">
        <v>5280</v>
      </c>
      <c r="P6" s="5">
        <f>VLOOKUP(B6:B67,[1]Sheet1!$B$2:$P$63,15,)</f>
        <v>0</v>
      </c>
      <c r="Q6" s="5">
        <v>132</v>
      </c>
      <c r="R6" s="5">
        <f t="shared" si="0"/>
        <v>132</v>
      </c>
      <c r="S6" s="5">
        <v>0</v>
      </c>
      <c r="T6" s="5">
        <f t="shared" si="1"/>
        <v>264</v>
      </c>
      <c r="U6" s="5">
        <f t="shared" si="2"/>
        <v>5544</v>
      </c>
      <c r="V6" s="2" t="s">
        <v>283</v>
      </c>
      <c r="W6" s="3">
        <v>45199</v>
      </c>
    </row>
    <row r="7" spans="1:23" x14ac:dyDescent="0.3">
      <c r="A7" s="9">
        <v>6</v>
      </c>
      <c r="B7" s="4" t="s">
        <v>56</v>
      </c>
      <c r="C7" s="4" t="s">
        <v>57</v>
      </c>
      <c r="D7" s="4" t="s">
        <v>58</v>
      </c>
      <c r="E7" s="4" t="s">
        <v>26</v>
      </c>
      <c r="F7" s="4" t="s">
        <v>59</v>
      </c>
      <c r="G7" s="4" t="s">
        <v>60</v>
      </c>
      <c r="H7" s="6">
        <v>4950.8</v>
      </c>
      <c r="I7" s="6">
        <v>0</v>
      </c>
      <c r="J7" s="6">
        <v>594.1</v>
      </c>
      <c r="K7" s="6">
        <v>5544.9</v>
      </c>
      <c r="L7" s="4" t="s">
        <v>61</v>
      </c>
      <c r="M7" s="4" t="s">
        <v>62</v>
      </c>
      <c r="N7" s="10">
        <v>919325340269</v>
      </c>
      <c r="O7" s="5">
        <v>3960.6400000000003</v>
      </c>
      <c r="P7" s="5">
        <f>VLOOKUP(B7:B68,[1]Sheet1!$B$2:$P$63,15,)</f>
        <v>0</v>
      </c>
      <c r="Q7" s="5">
        <v>99.01</v>
      </c>
      <c r="R7" s="5">
        <f t="shared" si="0"/>
        <v>99.01</v>
      </c>
      <c r="S7" s="5">
        <v>0</v>
      </c>
      <c r="T7" s="5">
        <f t="shared" si="1"/>
        <v>198.02</v>
      </c>
      <c r="U7" s="5">
        <f t="shared" si="2"/>
        <v>4158.66</v>
      </c>
      <c r="V7" s="2" t="s">
        <v>284</v>
      </c>
      <c r="W7" s="3">
        <v>45199</v>
      </c>
    </row>
    <row r="8" spans="1:23" x14ac:dyDescent="0.3">
      <c r="A8" s="7">
        <v>7</v>
      </c>
      <c r="B8" s="2" t="s">
        <v>63</v>
      </c>
      <c r="C8" s="2" t="s">
        <v>64</v>
      </c>
      <c r="D8" s="2" t="s">
        <v>58</v>
      </c>
      <c r="E8" s="2" t="s">
        <v>26</v>
      </c>
      <c r="F8" s="2" t="s">
        <v>65</v>
      </c>
      <c r="G8" s="2" t="s">
        <v>60</v>
      </c>
      <c r="H8" s="5">
        <v>5300.8</v>
      </c>
      <c r="I8" s="5">
        <v>0</v>
      </c>
      <c r="J8" s="5">
        <v>636.1</v>
      </c>
      <c r="K8" s="5">
        <v>5936.9</v>
      </c>
      <c r="L8" s="2" t="s">
        <v>66</v>
      </c>
      <c r="M8" s="2" t="s">
        <v>67</v>
      </c>
      <c r="N8" s="8">
        <v>919822517551</v>
      </c>
      <c r="O8" s="5">
        <v>4240.6400000000003</v>
      </c>
      <c r="P8" s="5">
        <f>VLOOKUP(B8:B69,[1]Sheet1!$B$2:$P$63,15,)</f>
        <v>0</v>
      </c>
      <c r="Q8" s="5">
        <v>106.01</v>
      </c>
      <c r="R8" s="5">
        <f t="shared" si="0"/>
        <v>106.01</v>
      </c>
      <c r="S8" s="5">
        <v>0</v>
      </c>
      <c r="T8" s="5">
        <f t="shared" si="1"/>
        <v>212.02</v>
      </c>
      <c r="U8" s="5">
        <f t="shared" si="2"/>
        <v>4452.66</v>
      </c>
      <c r="V8" s="2" t="s">
        <v>285</v>
      </c>
      <c r="W8" s="3">
        <v>45199</v>
      </c>
    </row>
    <row r="9" spans="1:23" x14ac:dyDescent="0.3">
      <c r="A9" s="9">
        <v>8</v>
      </c>
      <c r="B9" s="4" t="s">
        <v>68</v>
      </c>
      <c r="C9" s="4" t="s">
        <v>69</v>
      </c>
      <c r="D9" s="4" t="s">
        <v>70</v>
      </c>
      <c r="E9" s="4" t="s">
        <v>26</v>
      </c>
      <c r="F9" s="4" t="s">
        <v>71</v>
      </c>
      <c r="G9" s="4" t="s">
        <v>72</v>
      </c>
      <c r="H9" s="6">
        <v>10000</v>
      </c>
      <c r="I9" s="6">
        <v>767</v>
      </c>
      <c r="J9" s="6">
        <v>1292.04</v>
      </c>
      <c r="K9" s="6">
        <v>12059.04</v>
      </c>
      <c r="L9" s="4" t="s">
        <v>73</v>
      </c>
      <c r="M9" s="4" t="s">
        <v>74</v>
      </c>
      <c r="N9" s="10">
        <v>917276709918</v>
      </c>
      <c r="O9" s="5">
        <v>8000</v>
      </c>
      <c r="P9" s="5">
        <f>VLOOKUP(B9:B70,[1]Sheet1!$B$2:$P$63,15,)</f>
        <v>767</v>
      </c>
      <c r="Q9" s="5">
        <v>219.17</v>
      </c>
      <c r="R9" s="5">
        <f t="shared" si="0"/>
        <v>219.17</v>
      </c>
      <c r="S9" s="5">
        <v>0</v>
      </c>
      <c r="T9" s="5">
        <f t="shared" si="1"/>
        <v>438.34</v>
      </c>
      <c r="U9" s="5">
        <f t="shared" si="2"/>
        <v>9205.34</v>
      </c>
      <c r="V9" s="2" t="s">
        <v>286</v>
      </c>
      <c r="W9" s="3">
        <v>45199</v>
      </c>
    </row>
    <row r="10" spans="1:23" x14ac:dyDescent="0.3">
      <c r="A10" s="7">
        <v>9</v>
      </c>
      <c r="B10" s="2" t="s">
        <v>75</v>
      </c>
      <c r="C10" s="2" t="s">
        <v>39</v>
      </c>
      <c r="D10" s="2" t="s">
        <v>40</v>
      </c>
      <c r="E10" s="2" t="s">
        <v>26</v>
      </c>
      <c r="F10" s="2" t="s">
        <v>76</v>
      </c>
      <c r="G10" s="2" t="s">
        <v>42</v>
      </c>
      <c r="H10" s="5">
        <v>8450</v>
      </c>
      <c r="I10" s="5">
        <v>0</v>
      </c>
      <c r="J10" s="5">
        <v>1014</v>
      </c>
      <c r="K10" s="5">
        <v>9464</v>
      </c>
      <c r="L10" s="2" t="s">
        <v>77</v>
      </c>
      <c r="M10" s="2" t="s">
        <v>78</v>
      </c>
      <c r="N10" s="8">
        <v>919130546380</v>
      </c>
      <c r="O10" s="5">
        <v>6760</v>
      </c>
      <c r="P10" s="5">
        <f>VLOOKUP(B10:B71,[1]Sheet1!$B$2:$P$63,15,)</f>
        <v>0</v>
      </c>
      <c r="Q10" s="5">
        <v>169</v>
      </c>
      <c r="R10" s="5">
        <f t="shared" si="0"/>
        <v>169</v>
      </c>
      <c r="S10" s="5">
        <v>0</v>
      </c>
      <c r="T10" s="5">
        <f t="shared" si="1"/>
        <v>338</v>
      </c>
      <c r="U10" s="5">
        <f t="shared" si="2"/>
        <v>7098</v>
      </c>
      <c r="V10" s="2" t="s">
        <v>287</v>
      </c>
      <c r="W10" s="3">
        <v>45199</v>
      </c>
    </row>
    <row r="11" spans="1:23" x14ac:dyDescent="0.3">
      <c r="A11" s="9">
        <v>10</v>
      </c>
      <c r="B11" s="4" t="s">
        <v>79</v>
      </c>
      <c r="C11" s="4" t="s">
        <v>80</v>
      </c>
      <c r="D11" s="4" t="s">
        <v>40</v>
      </c>
      <c r="E11" s="4" t="s">
        <v>26</v>
      </c>
      <c r="F11" s="4" t="s">
        <v>81</v>
      </c>
      <c r="G11" s="4" t="s">
        <v>82</v>
      </c>
      <c r="H11" s="6">
        <v>2960</v>
      </c>
      <c r="I11" s="6">
        <v>0</v>
      </c>
      <c r="J11" s="6">
        <v>355.2</v>
      </c>
      <c r="K11" s="6">
        <v>3315.2</v>
      </c>
      <c r="L11" s="4" t="s">
        <v>83</v>
      </c>
      <c r="M11" s="4" t="s">
        <v>84</v>
      </c>
      <c r="N11" s="10">
        <v>918888050030</v>
      </c>
      <c r="O11" s="5">
        <v>2368</v>
      </c>
      <c r="P11" s="5">
        <f>VLOOKUP(B11:B72,[1]Sheet1!$B$2:$P$63,15,)</f>
        <v>0</v>
      </c>
      <c r="Q11" s="5">
        <v>59.2</v>
      </c>
      <c r="R11" s="5">
        <f t="shared" si="0"/>
        <v>59.2</v>
      </c>
      <c r="S11" s="5">
        <v>0</v>
      </c>
      <c r="T11" s="5">
        <f t="shared" si="1"/>
        <v>118.4</v>
      </c>
      <c r="U11" s="5">
        <f t="shared" si="2"/>
        <v>2486.4</v>
      </c>
      <c r="V11" s="2" t="s">
        <v>288</v>
      </c>
      <c r="W11" s="3">
        <v>45199</v>
      </c>
    </row>
    <row r="12" spans="1:23" x14ac:dyDescent="0.3">
      <c r="A12" s="7">
        <v>11</v>
      </c>
      <c r="B12" s="2" t="s">
        <v>85</v>
      </c>
      <c r="C12" s="2" t="s">
        <v>86</v>
      </c>
      <c r="D12" s="2" t="s">
        <v>87</v>
      </c>
      <c r="E12" s="2" t="s">
        <v>26</v>
      </c>
      <c r="F12" s="2" t="s">
        <v>88</v>
      </c>
      <c r="G12" s="2" t="s">
        <v>35</v>
      </c>
      <c r="H12" s="5">
        <v>6445</v>
      </c>
      <c r="I12" s="5">
        <v>170</v>
      </c>
      <c r="J12" s="5">
        <v>793.8</v>
      </c>
      <c r="K12" s="5">
        <v>7408.8</v>
      </c>
      <c r="L12" s="2" t="s">
        <v>89</v>
      </c>
      <c r="M12" s="2" t="s">
        <v>90</v>
      </c>
      <c r="N12" s="8">
        <v>919765495078</v>
      </c>
      <c r="O12" s="5">
        <v>5156</v>
      </c>
      <c r="P12" s="5">
        <f>VLOOKUP(B12:B73,[1]Sheet1!$B$2:$P$63,15,)</f>
        <v>170</v>
      </c>
      <c r="Q12" s="5">
        <v>133.15</v>
      </c>
      <c r="R12" s="5">
        <f t="shared" si="0"/>
        <v>133.15</v>
      </c>
      <c r="S12" s="5">
        <v>0</v>
      </c>
      <c r="T12" s="5">
        <f t="shared" si="1"/>
        <v>266.3</v>
      </c>
      <c r="U12" s="5">
        <f t="shared" si="2"/>
        <v>5592.3</v>
      </c>
      <c r="V12" s="2" t="s">
        <v>289</v>
      </c>
      <c r="W12" s="3">
        <v>45199</v>
      </c>
    </row>
    <row r="13" spans="1:23" x14ac:dyDescent="0.3">
      <c r="A13" s="9">
        <v>12</v>
      </c>
      <c r="B13" s="4" t="s">
        <v>91</v>
      </c>
      <c r="C13" s="4" t="s">
        <v>92</v>
      </c>
      <c r="D13" s="4" t="s">
        <v>93</v>
      </c>
      <c r="E13" s="4" t="s">
        <v>26</v>
      </c>
      <c r="F13" s="4" t="s">
        <v>94</v>
      </c>
      <c r="G13" s="4" t="s">
        <v>35</v>
      </c>
      <c r="H13" s="6">
        <v>3750</v>
      </c>
      <c r="I13" s="6">
        <v>0</v>
      </c>
      <c r="J13" s="6">
        <v>450</v>
      </c>
      <c r="K13" s="6">
        <v>4200</v>
      </c>
      <c r="L13" s="4" t="s">
        <v>95</v>
      </c>
      <c r="M13" s="4" t="s">
        <v>96</v>
      </c>
      <c r="N13" s="10">
        <v>919158918011</v>
      </c>
      <c r="O13" s="5">
        <v>3000</v>
      </c>
      <c r="P13" s="5">
        <f>VLOOKUP(B13:B74,[1]Sheet1!$B$2:$P$63,15,)</f>
        <v>0</v>
      </c>
      <c r="Q13" s="5">
        <v>75</v>
      </c>
      <c r="R13" s="5">
        <f t="shared" si="0"/>
        <v>75</v>
      </c>
      <c r="S13" s="5">
        <v>0</v>
      </c>
      <c r="T13" s="5">
        <f t="shared" si="1"/>
        <v>150</v>
      </c>
      <c r="U13" s="5">
        <f t="shared" si="2"/>
        <v>3150</v>
      </c>
      <c r="V13" s="2" t="s">
        <v>290</v>
      </c>
      <c r="W13" s="3">
        <v>45199</v>
      </c>
    </row>
    <row r="14" spans="1:23" x14ac:dyDescent="0.3">
      <c r="A14" s="7">
        <v>13</v>
      </c>
      <c r="B14" s="2" t="s">
        <v>97</v>
      </c>
      <c r="C14" s="2" t="s">
        <v>51</v>
      </c>
      <c r="D14" s="2" t="s">
        <v>52</v>
      </c>
      <c r="E14" s="2" t="s">
        <v>26</v>
      </c>
      <c r="F14" s="2" t="s">
        <v>53</v>
      </c>
      <c r="G14" s="2" t="s">
        <v>35</v>
      </c>
      <c r="H14" s="5">
        <v>7550</v>
      </c>
      <c r="I14" s="5">
        <v>0</v>
      </c>
      <c r="J14" s="5">
        <v>906</v>
      </c>
      <c r="K14" s="5">
        <v>8456</v>
      </c>
      <c r="L14" s="2" t="s">
        <v>54</v>
      </c>
      <c r="M14" s="2" t="s">
        <v>98</v>
      </c>
      <c r="N14" s="8">
        <v>919822616620</v>
      </c>
      <c r="O14" s="5">
        <v>6040</v>
      </c>
      <c r="P14" s="5">
        <f>VLOOKUP(B14:B75,[1]Sheet1!$B$2:$P$63,15,)</f>
        <v>0</v>
      </c>
      <c r="Q14" s="5">
        <v>151</v>
      </c>
      <c r="R14" s="5">
        <f t="shared" si="0"/>
        <v>151</v>
      </c>
      <c r="S14" s="5">
        <v>0</v>
      </c>
      <c r="T14" s="5">
        <f t="shared" si="1"/>
        <v>302</v>
      </c>
      <c r="U14" s="5">
        <f t="shared" si="2"/>
        <v>6342</v>
      </c>
      <c r="V14" s="2" t="s">
        <v>291</v>
      </c>
      <c r="W14" s="3">
        <v>45199</v>
      </c>
    </row>
    <row r="15" spans="1:23" x14ac:dyDescent="0.3">
      <c r="A15" s="9">
        <v>14</v>
      </c>
      <c r="B15" s="4" t="s">
        <v>99</v>
      </c>
      <c r="C15" s="4" t="s">
        <v>100</v>
      </c>
      <c r="D15" s="4" t="s">
        <v>87</v>
      </c>
      <c r="E15" s="4" t="s">
        <v>26</v>
      </c>
      <c r="F15" s="4" t="s">
        <v>88</v>
      </c>
      <c r="G15" s="4" t="s">
        <v>35</v>
      </c>
      <c r="H15" s="6">
        <v>9035</v>
      </c>
      <c r="I15" s="6">
        <v>70.5</v>
      </c>
      <c r="J15" s="6">
        <v>1092.6600000000001</v>
      </c>
      <c r="K15" s="6">
        <v>10198.16</v>
      </c>
      <c r="L15" s="4" t="s">
        <v>89</v>
      </c>
      <c r="M15" s="4" t="s">
        <v>90</v>
      </c>
      <c r="N15" s="10">
        <v>919765495078</v>
      </c>
      <c r="O15" s="5">
        <v>7228</v>
      </c>
      <c r="P15" s="5">
        <f>VLOOKUP(B15:B76,[1]Sheet1!$B$2:$P$63,15,)</f>
        <v>70.5</v>
      </c>
      <c r="Q15" s="5">
        <v>182.46</v>
      </c>
      <c r="R15" s="5">
        <f t="shared" si="0"/>
        <v>182.46</v>
      </c>
      <c r="S15" s="5">
        <v>0</v>
      </c>
      <c r="T15" s="5">
        <f t="shared" si="1"/>
        <v>364.92</v>
      </c>
      <c r="U15" s="5">
        <f t="shared" si="2"/>
        <v>7663.42</v>
      </c>
      <c r="V15" s="2" t="s">
        <v>292</v>
      </c>
      <c r="W15" s="3">
        <v>45199</v>
      </c>
    </row>
    <row r="16" spans="1:23" x14ac:dyDescent="0.3">
      <c r="A16" s="7">
        <v>15</v>
      </c>
      <c r="B16" s="2" t="s">
        <v>101</v>
      </c>
      <c r="C16" s="2" t="s">
        <v>102</v>
      </c>
      <c r="D16" s="2" t="s">
        <v>58</v>
      </c>
      <c r="E16" s="2" t="s">
        <v>26</v>
      </c>
      <c r="F16" s="2" t="s">
        <v>59</v>
      </c>
      <c r="G16" s="2" t="s">
        <v>60</v>
      </c>
      <c r="H16" s="5">
        <v>5300.8</v>
      </c>
      <c r="I16" s="5">
        <v>0</v>
      </c>
      <c r="J16" s="5">
        <v>636.1</v>
      </c>
      <c r="K16" s="5">
        <v>5936.9</v>
      </c>
      <c r="L16" s="2" t="s">
        <v>61</v>
      </c>
      <c r="M16" s="2" t="s">
        <v>62</v>
      </c>
      <c r="N16" s="8">
        <v>919325340269</v>
      </c>
      <c r="O16" s="5">
        <v>4240.6400000000003</v>
      </c>
      <c r="P16" s="5">
        <f>VLOOKUP(B16:B77,[1]Sheet1!$B$2:$P$63,15,)</f>
        <v>0</v>
      </c>
      <c r="Q16" s="5">
        <v>106.01</v>
      </c>
      <c r="R16" s="5">
        <f t="shared" si="0"/>
        <v>106.01</v>
      </c>
      <c r="S16" s="5">
        <v>0</v>
      </c>
      <c r="T16" s="5">
        <f t="shared" si="1"/>
        <v>212.02</v>
      </c>
      <c r="U16" s="5">
        <f t="shared" si="2"/>
        <v>4452.66</v>
      </c>
      <c r="V16" s="2" t="s">
        <v>293</v>
      </c>
      <c r="W16" s="3">
        <v>45199</v>
      </c>
    </row>
    <row r="17" spans="1:23" x14ac:dyDescent="0.3">
      <c r="A17" s="9">
        <v>16</v>
      </c>
      <c r="B17" s="4" t="s">
        <v>103</v>
      </c>
      <c r="C17" s="4" t="s">
        <v>104</v>
      </c>
      <c r="D17" s="4" t="s">
        <v>58</v>
      </c>
      <c r="E17" s="4" t="s">
        <v>26</v>
      </c>
      <c r="F17" s="4" t="s">
        <v>65</v>
      </c>
      <c r="G17" s="4" t="s">
        <v>60</v>
      </c>
      <c r="H17" s="6">
        <v>5650.8</v>
      </c>
      <c r="I17" s="6">
        <v>0</v>
      </c>
      <c r="J17" s="6">
        <v>678.1</v>
      </c>
      <c r="K17" s="6">
        <v>6328.9</v>
      </c>
      <c r="L17" s="4" t="s">
        <v>66</v>
      </c>
      <c r="M17" s="4" t="s">
        <v>67</v>
      </c>
      <c r="N17" s="10">
        <v>919822517551</v>
      </c>
      <c r="O17" s="5">
        <v>4520.6400000000003</v>
      </c>
      <c r="P17" s="5">
        <f>VLOOKUP(B17:B78,[1]Sheet1!$B$2:$P$63,15,)</f>
        <v>0</v>
      </c>
      <c r="Q17" s="5">
        <v>113.01</v>
      </c>
      <c r="R17" s="5">
        <f t="shared" si="0"/>
        <v>113.01</v>
      </c>
      <c r="S17" s="5">
        <v>0</v>
      </c>
      <c r="T17" s="5">
        <f t="shared" si="1"/>
        <v>226.02</v>
      </c>
      <c r="U17" s="5">
        <f t="shared" si="2"/>
        <v>4746.66</v>
      </c>
      <c r="V17" s="2" t="s">
        <v>294</v>
      </c>
      <c r="W17" s="3">
        <v>45199</v>
      </c>
    </row>
    <row r="18" spans="1:23" x14ac:dyDescent="0.3">
      <c r="A18" s="7">
        <v>17</v>
      </c>
      <c r="B18" s="2" t="s">
        <v>105</v>
      </c>
      <c r="C18" s="2" t="s">
        <v>39</v>
      </c>
      <c r="D18" s="2" t="s">
        <v>40</v>
      </c>
      <c r="E18" s="2" t="s">
        <v>26</v>
      </c>
      <c r="F18" s="2" t="s">
        <v>76</v>
      </c>
      <c r="G18" s="2" t="s">
        <v>42</v>
      </c>
      <c r="H18" s="5">
        <v>8802</v>
      </c>
      <c r="I18" s="5">
        <v>0</v>
      </c>
      <c r="J18" s="5">
        <v>1056.24</v>
      </c>
      <c r="K18" s="5">
        <v>9858.24</v>
      </c>
      <c r="L18" s="2" t="s">
        <v>29</v>
      </c>
      <c r="M18" s="2" t="s">
        <v>30</v>
      </c>
      <c r="N18" s="8">
        <v>918888885613</v>
      </c>
      <c r="O18" s="5">
        <v>7041.6</v>
      </c>
      <c r="P18" s="5">
        <f>VLOOKUP(B18:B79,[1]Sheet1!$B$2:$P$63,15,)</f>
        <v>0</v>
      </c>
      <c r="Q18" s="5">
        <v>176.04000000000002</v>
      </c>
      <c r="R18" s="5">
        <f t="shared" si="0"/>
        <v>176.04000000000002</v>
      </c>
      <c r="S18" s="5">
        <v>0</v>
      </c>
      <c r="T18" s="5">
        <f t="shared" si="1"/>
        <v>352.08</v>
      </c>
      <c r="U18" s="5">
        <f t="shared" si="2"/>
        <v>7393.68</v>
      </c>
      <c r="V18" s="2" t="s">
        <v>295</v>
      </c>
      <c r="W18" s="3">
        <v>45199</v>
      </c>
    </row>
    <row r="19" spans="1:23" x14ac:dyDescent="0.3">
      <c r="A19" s="9">
        <v>18</v>
      </c>
      <c r="B19" s="4" t="s">
        <v>106</v>
      </c>
      <c r="C19" s="4" t="s">
        <v>107</v>
      </c>
      <c r="D19" s="4" t="s">
        <v>108</v>
      </c>
      <c r="E19" s="4" t="s">
        <v>26</v>
      </c>
      <c r="F19" s="4" t="s">
        <v>109</v>
      </c>
      <c r="G19" s="4" t="s">
        <v>28</v>
      </c>
      <c r="H19" s="6">
        <v>18102</v>
      </c>
      <c r="I19" s="6">
        <v>385</v>
      </c>
      <c r="J19" s="6">
        <v>2218.44</v>
      </c>
      <c r="K19" s="6">
        <v>20705.439999999999</v>
      </c>
      <c r="L19" s="4" t="s">
        <v>110</v>
      </c>
      <c r="M19" s="4" t="s">
        <v>111</v>
      </c>
      <c r="N19" s="10">
        <v>919119485003</v>
      </c>
      <c r="O19" s="5">
        <v>14481.6</v>
      </c>
      <c r="P19" s="5">
        <f>VLOOKUP(B19:B80,[1]Sheet1!$B$2:$P$63,15,)</f>
        <v>385</v>
      </c>
      <c r="Q19" s="5">
        <v>371.66</v>
      </c>
      <c r="R19" s="5">
        <f t="shared" si="0"/>
        <v>371.66</v>
      </c>
      <c r="S19" s="5">
        <v>0</v>
      </c>
      <c r="T19" s="5">
        <f t="shared" si="1"/>
        <v>743.32</v>
      </c>
      <c r="U19" s="5">
        <f t="shared" si="2"/>
        <v>15609.92</v>
      </c>
      <c r="V19" s="2" t="s">
        <v>296</v>
      </c>
      <c r="W19" s="3">
        <v>45199</v>
      </c>
    </row>
    <row r="20" spans="1:23" x14ac:dyDescent="0.3">
      <c r="A20" s="7">
        <v>19</v>
      </c>
      <c r="B20" s="2" t="s">
        <v>112</v>
      </c>
      <c r="C20" s="2" t="s">
        <v>113</v>
      </c>
      <c r="D20" s="2" t="s">
        <v>114</v>
      </c>
      <c r="E20" s="2" t="s">
        <v>26</v>
      </c>
      <c r="F20" s="2" t="s">
        <v>115</v>
      </c>
      <c r="G20" s="2" t="s">
        <v>72</v>
      </c>
      <c r="H20" s="5">
        <v>11258</v>
      </c>
      <c r="I20" s="5">
        <v>640</v>
      </c>
      <c r="J20" s="5">
        <v>0</v>
      </c>
      <c r="K20" s="5">
        <v>11898</v>
      </c>
      <c r="L20" s="2" t="s">
        <v>116</v>
      </c>
      <c r="M20" s="2" t="s">
        <v>117</v>
      </c>
      <c r="N20" s="8">
        <v>918459456946</v>
      </c>
      <c r="O20" s="5">
        <v>9006.4</v>
      </c>
      <c r="P20" s="5">
        <f>VLOOKUP(B20:B81,[1]Sheet1!$B$2:$P$63,15,)</f>
        <v>640</v>
      </c>
      <c r="Q20" s="5">
        <v>241.16</v>
      </c>
      <c r="R20" s="5">
        <f t="shared" si="0"/>
        <v>241.16</v>
      </c>
      <c r="S20" s="5">
        <v>0</v>
      </c>
      <c r="T20" s="5">
        <f t="shared" si="1"/>
        <v>482.32</v>
      </c>
      <c r="U20" s="5">
        <f t="shared" si="2"/>
        <v>10128.719999999999</v>
      </c>
      <c r="V20" s="2" t="s">
        <v>297</v>
      </c>
      <c r="W20" s="3">
        <v>45199</v>
      </c>
    </row>
    <row r="21" spans="1:23" x14ac:dyDescent="0.3">
      <c r="A21" s="9">
        <v>20</v>
      </c>
      <c r="B21" s="4" t="s">
        <v>118</v>
      </c>
      <c r="C21" s="4" t="s">
        <v>119</v>
      </c>
      <c r="D21" s="4" t="s">
        <v>114</v>
      </c>
      <c r="E21" s="4" t="s">
        <v>26</v>
      </c>
      <c r="F21" s="4" t="s">
        <v>120</v>
      </c>
      <c r="G21" s="4" t="s">
        <v>121</v>
      </c>
      <c r="H21" s="6">
        <v>14010</v>
      </c>
      <c r="I21" s="6">
        <v>720</v>
      </c>
      <c r="J21" s="6">
        <v>0</v>
      </c>
      <c r="K21" s="6">
        <v>14730</v>
      </c>
      <c r="L21" s="4" t="s">
        <v>122</v>
      </c>
      <c r="M21" s="4" t="s">
        <v>123</v>
      </c>
      <c r="N21" s="10">
        <v>919850691719</v>
      </c>
      <c r="O21" s="5">
        <v>11208</v>
      </c>
      <c r="P21" s="5">
        <f>VLOOKUP(B21:B82,[1]Sheet1!$B$2:$P$63,15,)</f>
        <v>720</v>
      </c>
      <c r="Q21" s="5">
        <v>298.2</v>
      </c>
      <c r="R21" s="5">
        <f t="shared" si="0"/>
        <v>298.2</v>
      </c>
      <c r="S21" s="5">
        <v>0</v>
      </c>
      <c r="T21" s="5">
        <f t="shared" si="1"/>
        <v>596.4</v>
      </c>
      <c r="U21" s="5">
        <f t="shared" si="2"/>
        <v>12524.4</v>
      </c>
      <c r="V21" s="2" t="s">
        <v>298</v>
      </c>
      <c r="W21" s="3">
        <v>45199</v>
      </c>
    </row>
    <row r="22" spans="1:23" x14ac:dyDescent="0.3">
      <c r="A22" s="7">
        <v>21</v>
      </c>
      <c r="B22" s="2" t="s">
        <v>124</v>
      </c>
      <c r="C22" s="2" t="s">
        <v>125</v>
      </c>
      <c r="D22" s="2" t="s">
        <v>114</v>
      </c>
      <c r="E22" s="2" t="s">
        <v>26</v>
      </c>
      <c r="F22" s="2" t="s">
        <v>126</v>
      </c>
      <c r="G22" s="2" t="s">
        <v>72</v>
      </c>
      <c r="H22" s="5">
        <v>11258</v>
      </c>
      <c r="I22" s="5">
        <v>640</v>
      </c>
      <c r="J22" s="5">
        <v>0</v>
      </c>
      <c r="K22" s="5">
        <v>11898</v>
      </c>
      <c r="L22" s="2" t="s">
        <v>127</v>
      </c>
      <c r="M22" s="2" t="s">
        <v>128</v>
      </c>
      <c r="N22" s="8">
        <v>919822215337</v>
      </c>
      <c r="O22" s="5">
        <v>9006.4</v>
      </c>
      <c r="P22" s="5">
        <f>VLOOKUP(B22:B83,[1]Sheet1!$B$2:$P$63,15,)</f>
        <v>640</v>
      </c>
      <c r="Q22" s="5">
        <v>241.16</v>
      </c>
      <c r="R22" s="5">
        <f t="shared" si="0"/>
        <v>241.16</v>
      </c>
      <c r="S22" s="5">
        <v>0</v>
      </c>
      <c r="T22" s="5">
        <f t="shared" si="1"/>
        <v>482.32</v>
      </c>
      <c r="U22" s="5">
        <f t="shared" si="2"/>
        <v>10128.719999999999</v>
      </c>
      <c r="V22" s="2" t="s">
        <v>299</v>
      </c>
      <c r="W22" s="3">
        <v>45199</v>
      </c>
    </row>
    <row r="23" spans="1:23" x14ac:dyDescent="0.3">
      <c r="A23" s="9">
        <v>22</v>
      </c>
      <c r="B23" s="4" t="s">
        <v>129</v>
      </c>
      <c r="C23" s="4" t="s">
        <v>130</v>
      </c>
      <c r="D23" s="4" t="s">
        <v>87</v>
      </c>
      <c r="E23" s="4" t="s">
        <v>26</v>
      </c>
      <c r="F23" s="4" t="s">
        <v>88</v>
      </c>
      <c r="G23" s="4" t="s">
        <v>35</v>
      </c>
      <c r="H23" s="6">
        <v>9985</v>
      </c>
      <c r="I23" s="6">
        <v>70</v>
      </c>
      <c r="J23" s="6">
        <v>1206.5999999999999</v>
      </c>
      <c r="K23" s="6">
        <v>11261.6</v>
      </c>
      <c r="L23" s="4" t="s">
        <v>131</v>
      </c>
      <c r="M23" s="4" t="s">
        <v>132</v>
      </c>
      <c r="N23" s="10">
        <v>919767998861</v>
      </c>
      <c r="O23" s="5">
        <v>7988</v>
      </c>
      <c r="P23" s="5">
        <f>VLOOKUP(B23:B84,[1]Sheet1!$B$2:$P$63,15,)</f>
        <v>70</v>
      </c>
      <c r="Q23" s="5">
        <v>201.45000000000002</v>
      </c>
      <c r="R23" s="5">
        <f t="shared" si="0"/>
        <v>201.45000000000002</v>
      </c>
      <c r="S23" s="5">
        <v>0</v>
      </c>
      <c r="T23" s="5">
        <f t="shared" si="1"/>
        <v>402.9</v>
      </c>
      <c r="U23" s="5">
        <f t="shared" si="2"/>
        <v>8460.9</v>
      </c>
      <c r="V23" s="2" t="s">
        <v>300</v>
      </c>
      <c r="W23" s="3">
        <v>45199</v>
      </c>
    </row>
    <row r="24" spans="1:23" x14ac:dyDescent="0.3">
      <c r="A24" s="7">
        <v>23</v>
      </c>
      <c r="B24" s="2" t="s">
        <v>133</v>
      </c>
      <c r="C24" s="2" t="s">
        <v>51</v>
      </c>
      <c r="D24" s="2" t="s">
        <v>52</v>
      </c>
      <c r="E24" s="2" t="s">
        <v>26</v>
      </c>
      <c r="F24" s="2" t="s">
        <v>53</v>
      </c>
      <c r="G24" s="2" t="s">
        <v>35</v>
      </c>
      <c r="H24" s="5">
        <v>6600</v>
      </c>
      <c r="I24" s="5">
        <v>0</v>
      </c>
      <c r="J24" s="5">
        <v>792</v>
      </c>
      <c r="K24" s="5">
        <v>7392</v>
      </c>
      <c r="L24" s="2" t="s">
        <v>54</v>
      </c>
      <c r="M24" s="2" t="s">
        <v>98</v>
      </c>
      <c r="N24" s="8">
        <v>919822616620</v>
      </c>
      <c r="O24" s="5">
        <v>5280</v>
      </c>
      <c r="P24" s="5">
        <f>VLOOKUP(B24:B85,[1]Sheet1!$B$2:$P$63,15,)</f>
        <v>0</v>
      </c>
      <c r="Q24" s="5">
        <v>132</v>
      </c>
      <c r="R24" s="5">
        <f t="shared" si="0"/>
        <v>132</v>
      </c>
      <c r="S24" s="5">
        <v>0</v>
      </c>
      <c r="T24" s="5">
        <f t="shared" si="1"/>
        <v>264</v>
      </c>
      <c r="U24" s="5">
        <f t="shared" si="2"/>
        <v>5544</v>
      </c>
      <c r="V24" s="2" t="s">
        <v>301</v>
      </c>
      <c r="W24" s="3">
        <v>45199</v>
      </c>
    </row>
    <row r="25" spans="1:23" x14ac:dyDescent="0.3">
      <c r="A25" s="9">
        <v>24</v>
      </c>
      <c r="B25" s="4" t="s">
        <v>134</v>
      </c>
      <c r="C25" s="4" t="s">
        <v>39</v>
      </c>
      <c r="D25" s="4" t="s">
        <v>40</v>
      </c>
      <c r="E25" s="4" t="s">
        <v>26</v>
      </c>
      <c r="F25" s="4" t="s">
        <v>135</v>
      </c>
      <c r="G25" s="4" t="s">
        <v>42</v>
      </c>
      <c r="H25" s="6">
        <v>11906</v>
      </c>
      <c r="I25" s="6">
        <v>720</v>
      </c>
      <c r="J25" s="6">
        <v>1515.12</v>
      </c>
      <c r="K25" s="6">
        <v>14141.12</v>
      </c>
      <c r="L25" s="4" t="s">
        <v>36</v>
      </c>
      <c r="M25" s="4" t="s">
        <v>136</v>
      </c>
      <c r="N25" s="10">
        <v>918080402809</v>
      </c>
      <c r="O25" s="5">
        <v>9524.8000000000011</v>
      </c>
      <c r="P25" s="5">
        <f>VLOOKUP(B25:B86,[1]Sheet1!$B$2:$P$63,15,)</f>
        <v>720</v>
      </c>
      <c r="Q25" s="5">
        <v>256.12000000000006</v>
      </c>
      <c r="R25" s="5">
        <f t="shared" si="0"/>
        <v>256.12000000000006</v>
      </c>
      <c r="S25" s="5">
        <v>0</v>
      </c>
      <c r="T25" s="5">
        <f t="shared" si="1"/>
        <v>512.24</v>
      </c>
      <c r="U25" s="5">
        <f t="shared" si="2"/>
        <v>10757.04</v>
      </c>
      <c r="V25" s="2" t="s">
        <v>302</v>
      </c>
      <c r="W25" s="3">
        <v>45199</v>
      </c>
    </row>
    <row r="26" spans="1:23" x14ac:dyDescent="0.3">
      <c r="A26" s="7">
        <v>25</v>
      </c>
      <c r="B26" s="2" t="s">
        <v>137</v>
      </c>
      <c r="C26" s="2" t="s">
        <v>138</v>
      </c>
      <c r="D26" s="2" t="s">
        <v>58</v>
      </c>
      <c r="E26" s="2" t="s">
        <v>26</v>
      </c>
      <c r="F26" s="2" t="s">
        <v>65</v>
      </c>
      <c r="G26" s="2" t="s">
        <v>60</v>
      </c>
      <c r="H26" s="5">
        <v>4250.8</v>
      </c>
      <c r="I26" s="5">
        <v>0</v>
      </c>
      <c r="J26" s="5">
        <v>510.1</v>
      </c>
      <c r="K26" s="5">
        <v>4760.8999999999996</v>
      </c>
      <c r="L26" s="2" t="s">
        <v>66</v>
      </c>
      <c r="M26" s="2" t="s">
        <v>67</v>
      </c>
      <c r="N26" s="8">
        <v>919822517551</v>
      </c>
      <c r="O26" s="5">
        <v>3400.6400000000003</v>
      </c>
      <c r="P26" s="5">
        <f>VLOOKUP(B26:B87,[1]Sheet1!$B$2:$P$63,15,)</f>
        <v>0</v>
      </c>
      <c r="Q26" s="5">
        <v>85.01600000000002</v>
      </c>
      <c r="R26" s="5">
        <f t="shared" si="0"/>
        <v>85.01600000000002</v>
      </c>
      <c r="S26" s="5">
        <v>0</v>
      </c>
      <c r="T26" s="5">
        <f t="shared" si="1"/>
        <v>170.03</v>
      </c>
      <c r="U26" s="5">
        <f t="shared" si="2"/>
        <v>3570.67</v>
      </c>
      <c r="V26" s="2" t="s">
        <v>303</v>
      </c>
      <c r="W26" s="3">
        <v>45199</v>
      </c>
    </row>
    <row r="27" spans="1:23" x14ac:dyDescent="0.3">
      <c r="A27" s="9">
        <v>26</v>
      </c>
      <c r="B27" s="4" t="s">
        <v>139</v>
      </c>
      <c r="C27" s="4" t="s">
        <v>140</v>
      </c>
      <c r="D27" s="4" t="s">
        <v>58</v>
      </c>
      <c r="E27" s="4" t="s">
        <v>26</v>
      </c>
      <c r="F27" s="4" t="s">
        <v>59</v>
      </c>
      <c r="G27" s="4" t="s">
        <v>60</v>
      </c>
      <c r="H27" s="6">
        <v>3900.8</v>
      </c>
      <c r="I27" s="6">
        <v>0</v>
      </c>
      <c r="J27" s="6">
        <v>468.1</v>
      </c>
      <c r="K27" s="6">
        <v>4368.8999999999996</v>
      </c>
      <c r="L27" s="4" t="s">
        <v>61</v>
      </c>
      <c r="M27" s="4" t="s">
        <v>62</v>
      </c>
      <c r="N27" s="10">
        <v>919325340269</v>
      </c>
      <c r="O27" s="5">
        <v>3120.6400000000003</v>
      </c>
      <c r="P27" s="5">
        <f>VLOOKUP(B27:B88,[1]Sheet1!$B$2:$P$63,15,)</f>
        <v>0</v>
      </c>
      <c r="Q27" s="5">
        <v>78.01600000000002</v>
      </c>
      <c r="R27" s="5">
        <f t="shared" si="0"/>
        <v>78.01600000000002</v>
      </c>
      <c r="S27" s="5">
        <v>0</v>
      </c>
      <c r="T27" s="5">
        <f t="shared" si="1"/>
        <v>156.03</v>
      </c>
      <c r="U27" s="5">
        <f t="shared" si="2"/>
        <v>3276.67</v>
      </c>
      <c r="V27" s="2" t="s">
        <v>304</v>
      </c>
      <c r="W27" s="3">
        <v>45199</v>
      </c>
    </row>
    <row r="28" spans="1:23" x14ac:dyDescent="0.3">
      <c r="A28" s="7">
        <v>27</v>
      </c>
      <c r="B28" s="2" t="s">
        <v>141</v>
      </c>
      <c r="C28" s="2" t="s">
        <v>39</v>
      </c>
      <c r="D28" s="2" t="s">
        <v>40</v>
      </c>
      <c r="E28" s="2" t="s">
        <v>26</v>
      </c>
      <c r="F28" s="2" t="s">
        <v>76</v>
      </c>
      <c r="G28" s="2" t="s">
        <v>42</v>
      </c>
      <c r="H28" s="5">
        <v>8450</v>
      </c>
      <c r="I28" s="5">
        <v>0</v>
      </c>
      <c r="J28" s="5">
        <v>1014</v>
      </c>
      <c r="K28" s="5">
        <v>9464</v>
      </c>
      <c r="L28" s="2" t="s">
        <v>29</v>
      </c>
      <c r="M28" s="2" t="s">
        <v>30</v>
      </c>
      <c r="N28" s="8">
        <v>918888885613</v>
      </c>
      <c r="O28" s="5">
        <v>6760</v>
      </c>
      <c r="P28" s="5">
        <f>VLOOKUP(B28:B89,[1]Sheet1!$B$2:$P$63,15,)</f>
        <v>0</v>
      </c>
      <c r="Q28" s="5">
        <v>169</v>
      </c>
      <c r="R28" s="5">
        <f t="shared" si="0"/>
        <v>169</v>
      </c>
      <c r="S28" s="5">
        <v>0</v>
      </c>
      <c r="T28" s="5">
        <f t="shared" si="1"/>
        <v>338</v>
      </c>
      <c r="U28" s="5">
        <f t="shared" si="2"/>
        <v>7098</v>
      </c>
      <c r="V28" s="2" t="s">
        <v>305</v>
      </c>
      <c r="W28" s="3">
        <v>45199</v>
      </c>
    </row>
    <row r="29" spans="1:23" x14ac:dyDescent="0.3">
      <c r="A29" s="9">
        <v>28</v>
      </c>
      <c r="B29" s="4" t="s">
        <v>142</v>
      </c>
      <c r="C29" s="4" t="s">
        <v>92</v>
      </c>
      <c r="D29" s="4" t="s">
        <v>93</v>
      </c>
      <c r="E29" s="4" t="s">
        <v>26</v>
      </c>
      <c r="F29" s="4" t="s">
        <v>94</v>
      </c>
      <c r="G29" s="4" t="s">
        <v>35</v>
      </c>
      <c r="H29" s="6">
        <v>5000</v>
      </c>
      <c r="I29" s="6">
        <v>0</v>
      </c>
      <c r="J29" s="6">
        <v>600</v>
      </c>
      <c r="K29" s="6">
        <v>5600</v>
      </c>
      <c r="L29" s="4" t="s">
        <v>143</v>
      </c>
      <c r="M29" s="4" t="s">
        <v>144</v>
      </c>
      <c r="N29" s="10">
        <v>919657994811</v>
      </c>
      <c r="O29" s="5">
        <v>4000</v>
      </c>
      <c r="P29" s="5">
        <f>VLOOKUP(B29:B90,[1]Sheet1!$B$2:$P$63,15,)</f>
        <v>0</v>
      </c>
      <c r="Q29" s="5">
        <v>100</v>
      </c>
      <c r="R29" s="5">
        <f t="shared" si="0"/>
        <v>100</v>
      </c>
      <c r="S29" s="5">
        <v>0</v>
      </c>
      <c r="T29" s="5">
        <f t="shared" si="1"/>
        <v>200</v>
      </c>
      <c r="U29" s="5">
        <f t="shared" si="2"/>
        <v>4200</v>
      </c>
      <c r="V29" s="2" t="s">
        <v>306</v>
      </c>
      <c r="W29" s="3">
        <v>45199</v>
      </c>
    </row>
    <row r="30" spans="1:23" x14ac:dyDescent="0.3">
      <c r="A30" s="7">
        <v>29</v>
      </c>
      <c r="B30" s="2" t="s">
        <v>145</v>
      </c>
      <c r="C30" s="2" t="s">
        <v>146</v>
      </c>
      <c r="D30" s="2" t="s">
        <v>147</v>
      </c>
      <c r="E30" s="2" t="s">
        <v>26</v>
      </c>
      <c r="F30" s="2" t="s">
        <v>148</v>
      </c>
      <c r="G30" s="2" t="s">
        <v>149</v>
      </c>
      <c r="H30" s="5">
        <v>3001.4</v>
      </c>
      <c r="I30" s="5">
        <v>90</v>
      </c>
      <c r="J30" s="5">
        <v>370.97</v>
      </c>
      <c r="K30" s="5">
        <v>3462.37</v>
      </c>
      <c r="L30" s="2" t="s">
        <v>150</v>
      </c>
      <c r="M30" s="2" t="s">
        <v>151</v>
      </c>
      <c r="N30" s="8">
        <v>917276490926</v>
      </c>
      <c r="O30" s="5">
        <v>2401.1200000000003</v>
      </c>
      <c r="P30" s="5">
        <f>VLOOKUP(B30:B91,[1]Sheet1!$B$2:$P$63,15,)</f>
        <v>90</v>
      </c>
      <c r="Q30" s="5">
        <v>62.27</v>
      </c>
      <c r="R30" s="5">
        <f t="shared" si="0"/>
        <v>62.27</v>
      </c>
      <c r="S30" s="5">
        <v>0</v>
      </c>
      <c r="T30" s="5">
        <f t="shared" si="1"/>
        <v>124.54</v>
      </c>
      <c r="U30" s="5">
        <f t="shared" si="2"/>
        <v>2615.66</v>
      </c>
      <c r="V30" s="2" t="s">
        <v>307</v>
      </c>
      <c r="W30" s="3">
        <v>45199</v>
      </c>
    </row>
    <row r="31" spans="1:23" x14ac:dyDescent="0.3">
      <c r="A31" s="9">
        <v>30</v>
      </c>
      <c r="B31" s="4" t="s">
        <v>152</v>
      </c>
      <c r="C31" s="4" t="s">
        <v>153</v>
      </c>
      <c r="D31" s="4" t="s">
        <v>154</v>
      </c>
      <c r="E31" s="4" t="s">
        <v>26</v>
      </c>
      <c r="F31" s="4" t="s">
        <v>155</v>
      </c>
      <c r="G31" s="4" t="s">
        <v>156</v>
      </c>
      <c r="H31" s="6">
        <v>1700</v>
      </c>
      <c r="I31" s="6">
        <v>0</v>
      </c>
      <c r="J31" s="6">
        <v>204</v>
      </c>
      <c r="K31" s="6">
        <v>1904</v>
      </c>
      <c r="L31" s="4" t="s">
        <v>157</v>
      </c>
      <c r="M31" s="4" t="s">
        <v>158</v>
      </c>
      <c r="N31" s="10">
        <v>919881490883</v>
      </c>
      <c r="O31" s="5">
        <v>1360</v>
      </c>
      <c r="P31" s="5">
        <f>VLOOKUP(B31:B92,[1]Sheet1!$B$2:$P$63,15,)</f>
        <v>0</v>
      </c>
      <c r="Q31" s="5">
        <v>34</v>
      </c>
      <c r="R31" s="5">
        <f t="shared" si="0"/>
        <v>34</v>
      </c>
      <c r="S31" s="5">
        <v>0</v>
      </c>
      <c r="T31" s="5">
        <f t="shared" si="1"/>
        <v>68</v>
      </c>
      <c r="U31" s="5">
        <f t="shared" si="2"/>
        <v>1428</v>
      </c>
      <c r="V31" s="2" t="s">
        <v>308</v>
      </c>
      <c r="W31" s="3">
        <v>45199</v>
      </c>
    </row>
    <row r="32" spans="1:23" x14ac:dyDescent="0.3">
      <c r="A32" s="7">
        <v>31</v>
      </c>
      <c r="B32" s="2" t="s">
        <v>159</v>
      </c>
      <c r="C32" s="2" t="s">
        <v>160</v>
      </c>
      <c r="D32" s="2" t="s">
        <v>161</v>
      </c>
      <c r="E32" s="2" t="s">
        <v>26</v>
      </c>
      <c r="F32" s="2" t="s">
        <v>162</v>
      </c>
      <c r="G32" s="2" t="s">
        <v>156</v>
      </c>
      <c r="H32" s="5">
        <v>1800</v>
      </c>
      <c r="I32" s="5">
        <v>90</v>
      </c>
      <c r="J32" s="5">
        <v>226.8</v>
      </c>
      <c r="K32" s="5">
        <v>2116.8000000000002</v>
      </c>
      <c r="L32" s="2" t="s">
        <v>157</v>
      </c>
      <c r="M32" s="2" t="s">
        <v>158</v>
      </c>
      <c r="N32" s="8">
        <v>919881490883</v>
      </c>
      <c r="O32" s="5">
        <v>1440</v>
      </c>
      <c r="P32" s="5">
        <f>VLOOKUP(B32:B93,[1]Sheet1!$B$2:$P$63,15,)</f>
        <v>90</v>
      </c>
      <c r="Q32" s="5">
        <v>38.25</v>
      </c>
      <c r="R32" s="5">
        <f t="shared" si="0"/>
        <v>38.25</v>
      </c>
      <c r="S32" s="5">
        <v>0</v>
      </c>
      <c r="T32" s="5">
        <f t="shared" si="1"/>
        <v>76.5</v>
      </c>
      <c r="U32" s="5">
        <f t="shared" si="2"/>
        <v>1606.5</v>
      </c>
      <c r="V32" s="2" t="s">
        <v>309</v>
      </c>
      <c r="W32" s="3">
        <v>45199</v>
      </c>
    </row>
    <row r="33" spans="1:23" x14ac:dyDescent="0.3">
      <c r="A33" s="9">
        <v>32</v>
      </c>
      <c r="B33" s="4" t="s">
        <v>163</v>
      </c>
      <c r="C33" s="4" t="s">
        <v>164</v>
      </c>
      <c r="D33" s="4" t="s">
        <v>87</v>
      </c>
      <c r="E33" s="4" t="s">
        <v>26</v>
      </c>
      <c r="F33" s="4" t="s">
        <v>88</v>
      </c>
      <c r="G33" s="4" t="s">
        <v>35</v>
      </c>
      <c r="H33" s="6">
        <v>9490</v>
      </c>
      <c r="I33" s="6">
        <v>70</v>
      </c>
      <c r="J33" s="6">
        <v>1147.2</v>
      </c>
      <c r="K33" s="6">
        <v>10707.2</v>
      </c>
      <c r="L33" s="4" t="s">
        <v>89</v>
      </c>
      <c r="M33" s="4" t="s">
        <v>132</v>
      </c>
      <c r="N33" s="10">
        <v>919767998861</v>
      </c>
      <c r="O33" s="5">
        <v>7592</v>
      </c>
      <c r="P33" s="5">
        <f>VLOOKUP(B33:B94,[1]Sheet1!$B$2:$P$63,15,)</f>
        <v>70</v>
      </c>
      <c r="Q33" s="5">
        <v>191.55</v>
      </c>
      <c r="R33" s="5">
        <f t="shared" si="0"/>
        <v>191.55</v>
      </c>
      <c r="S33" s="5">
        <v>0</v>
      </c>
      <c r="T33" s="5">
        <f t="shared" si="1"/>
        <v>383.1</v>
      </c>
      <c r="U33" s="5">
        <f t="shared" si="2"/>
        <v>8045.1</v>
      </c>
      <c r="V33" s="2" t="s">
        <v>310</v>
      </c>
      <c r="W33" s="3">
        <v>45199</v>
      </c>
    </row>
    <row r="34" spans="1:23" x14ac:dyDescent="0.3">
      <c r="A34" s="7">
        <v>33</v>
      </c>
      <c r="B34" s="2" t="s">
        <v>165</v>
      </c>
      <c r="C34" s="2" t="s">
        <v>51</v>
      </c>
      <c r="D34" s="2" t="s">
        <v>52</v>
      </c>
      <c r="E34" s="2" t="s">
        <v>26</v>
      </c>
      <c r="F34" s="2" t="s">
        <v>53</v>
      </c>
      <c r="G34" s="2" t="s">
        <v>35</v>
      </c>
      <c r="H34" s="5">
        <v>6950</v>
      </c>
      <c r="I34" s="5">
        <v>0</v>
      </c>
      <c r="J34" s="5">
        <v>834</v>
      </c>
      <c r="K34" s="5">
        <v>7784</v>
      </c>
      <c r="L34" s="2" t="s">
        <v>166</v>
      </c>
      <c r="M34" s="2" t="s">
        <v>167</v>
      </c>
      <c r="N34" s="8">
        <v>919822616620</v>
      </c>
      <c r="O34" s="5">
        <v>5560</v>
      </c>
      <c r="P34" s="5">
        <f>VLOOKUP(B34:B95,[1]Sheet1!$B$2:$P$63,15,)</f>
        <v>0</v>
      </c>
      <c r="Q34" s="5">
        <v>139</v>
      </c>
      <c r="R34" s="5">
        <f t="shared" si="0"/>
        <v>139</v>
      </c>
      <c r="S34" s="5">
        <v>0</v>
      </c>
      <c r="T34" s="5">
        <f t="shared" si="1"/>
        <v>278</v>
      </c>
      <c r="U34" s="5">
        <f t="shared" si="2"/>
        <v>5838</v>
      </c>
      <c r="V34" s="2" t="s">
        <v>311</v>
      </c>
      <c r="W34" s="3">
        <v>45199</v>
      </c>
    </row>
    <row r="35" spans="1:23" x14ac:dyDescent="0.3">
      <c r="A35" s="9">
        <v>34</v>
      </c>
      <c r="B35" s="4" t="s">
        <v>168</v>
      </c>
      <c r="C35" s="4" t="s">
        <v>169</v>
      </c>
      <c r="D35" s="4" t="s">
        <v>58</v>
      </c>
      <c r="E35" s="4" t="s">
        <v>26</v>
      </c>
      <c r="F35" s="4" t="s">
        <v>59</v>
      </c>
      <c r="G35" s="4" t="s">
        <v>60</v>
      </c>
      <c r="H35" s="6">
        <v>4950.8</v>
      </c>
      <c r="I35" s="6">
        <v>0</v>
      </c>
      <c r="J35" s="6">
        <v>594.1</v>
      </c>
      <c r="K35" s="6">
        <v>5544.9</v>
      </c>
      <c r="L35" s="4" t="s">
        <v>61</v>
      </c>
      <c r="M35" s="4" t="s">
        <v>62</v>
      </c>
      <c r="N35" s="10">
        <v>919325340269</v>
      </c>
      <c r="O35" s="5">
        <v>3960.6400000000003</v>
      </c>
      <c r="P35" s="5">
        <f>VLOOKUP(B35:B96,[1]Sheet1!$B$2:$P$63,15,)</f>
        <v>0</v>
      </c>
      <c r="Q35" s="5">
        <v>99.01</v>
      </c>
      <c r="R35" s="5">
        <f t="shared" si="0"/>
        <v>99.01</v>
      </c>
      <c r="S35" s="5">
        <v>0</v>
      </c>
      <c r="T35" s="5">
        <f t="shared" si="1"/>
        <v>198.02</v>
      </c>
      <c r="U35" s="5">
        <f t="shared" si="2"/>
        <v>4158.66</v>
      </c>
      <c r="V35" s="2" t="s">
        <v>312</v>
      </c>
      <c r="W35" s="3">
        <v>45199</v>
      </c>
    </row>
    <row r="36" spans="1:23" x14ac:dyDescent="0.3">
      <c r="A36" s="7">
        <v>35</v>
      </c>
      <c r="B36" s="2" t="s">
        <v>170</v>
      </c>
      <c r="C36" s="2" t="s">
        <v>171</v>
      </c>
      <c r="D36" s="2" t="s">
        <v>58</v>
      </c>
      <c r="E36" s="2" t="s">
        <v>26</v>
      </c>
      <c r="F36" s="2" t="s">
        <v>65</v>
      </c>
      <c r="G36" s="2" t="s">
        <v>60</v>
      </c>
      <c r="H36" s="5">
        <v>6980.98</v>
      </c>
      <c r="I36" s="5">
        <v>0</v>
      </c>
      <c r="J36" s="5">
        <v>837.72</v>
      </c>
      <c r="K36" s="5">
        <v>7818.7</v>
      </c>
      <c r="L36" s="2" t="s">
        <v>66</v>
      </c>
      <c r="M36" s="2" t="s">
        <v>67</v>
      </c>
      <c r="N36" s="8">
        <v>919822517551</v>
      </c>
      <c r="O36" s="5">
        <v>5584.78</v>
      </c>
      <c r="P36" s="5">
        <f>VLOOKUP(B36:B97,[1]Sheet1!$B$2:$P$63,15,)</f>
        <v>0</v>
      </c>
      <c r="Q36" s="5">
        <v>139.61000000000001</v>
      </c>
      <c r="R36" s="5">
        <f t="shared" si="0"/>
        <v>139.61000000000001</v>
      </c>
      <c r="S36" s="5">
        <v>0</v>
      </c>
      <c r="T36" s="5">
        <f t="shared" si="1"/>
        <v>279.22000000000003</v>
      </c>
      <c r="U36" s="5">
        <f t="shared" si="2"/>
        <v>5864</v>
      </c>
      <c r="V36" s="2" t="s">
        <v>313</v>
      </c>
      <c r="W36" s="3">
        <v>45199</v>
      </c>
    </row>
    <row r="37" spans="1:23" x14ac:dyDescent="0.3">
      <c r="A37" s="9">
        <v>36</v>
      </c>
      <c r="B37" s="4" t="s">
        <v>172</v>
      </c>
      <c r="C37" s="4" t="s">
        <v>173</v>
      </c>
      <c r="D37" s="4" t="s">
        <v>174</v>
      </c>
      <c r="E37" s="4" t="s">
        <v>26</v>
      </c>
      <c r="F37" s="4" t="s">
        <v>175</v>
      </c>
      <c r="G37" s="4" t="s">
        <v>35</v>
      </c>
      <c r="H37" s="6">
        <v>5400</v>
      </c>
      <c r="I37" s="6">
        <v>0</v>
      </c>
      <c r="J37" s="6">
        <v>648</v>
      </c>
      <c r="K37" s="6">
        <v>6048</v>
      </c>
      <c r="L37" s="4" t="s">
        <v>176</v>
      </c>
      <c r="M37" s="4" t="s">
        <v>177</v>
      </c>
      <c r="N37" s="10">
        <v>919763839338</v>
      </c>
      <c r="O37" s="5">
        <v>4320</v>
      </c>
      <c r="P37" s="5">
        <f>VLOOKUP(B37:B98,[1]Sheet1!$B$2:$P$63,15,)</f>
        <v>0</v>
      </c>
      <c r="Q37" s="5">
        <v>108</v>
      </c>
      <c r="R37" s="5">
        <f t="shared" si="0"/>
        <v>108</v>
      </c>
      <c r="S37" s="5">
        <v>0</v>
      </c>
      <c r="T37" s="5">
        <f t="shared" si="1"/>
        <v>216</v>
      </c>
      <c r="U37" s="5">
        <f t="shared" si="2"/>
        <v>4536</v>
      </c>
      <c r="V37" s="2" t="s">
        <v>314</v>
      </c>
      <c r="W37" s="3">
        <v>45199</v>
      </c>
    </row>
    <row r="38" spans="1:23" x14ac:dyDescent="0.3">
      <c r="A38" s="7">
        <v>37</v>
      </c>
      <c r="B38" s="2" t="s">
        <v>178</v>
      </c>
      <c r="C38" s="2" t="s">
        <v>179</v>
      </c>
      <c r="D38" s="2" t="s">
        <v>180</v>
      </c>
      <c r="E38" s="2" t="s">
        <v>26</v>
      </c>
      <c r="F38" s="2" t="s">
        <v>181</v>
      </c>
      <c r="G38" s="2" t="s">
        <v>35</v>
      </c>
      <c r="H38" s="5">
        <v>7250</v>
      </c>
      <c r="I38" s="5">
        <v>0</v>
      </c>
      <c r="J38" s="5">
        <v>870</v>
      </c>
      <c r="K38" s="5">
        <v>8120</v>
      </c>
      <c r="L38" s="2" t="s">
        <v>182</v>
      </c>
      <c r="M38" s="2" t="s">
        <v>183</v>
      </c>
      <c r="N38" s="8">
        <v>919545641579</v>
      </c>
      <c r="O38" s="5">
        <v>5800</v>
      </c>
      <c r="P38" s="5">
        <f>VLOOKUP(B38:B99,[1]Sheet1!$B$2:$P$63,15,)</f>
        <v>0</v>
      </c>
      <c r="Q38" s="5">
        <v>145</v>
      </c>
      <c r="R38" s="5">
        <f t="shared" si="0"/>
        <v>145</v>
      </c>
      <c r="S38" s="5">
        <v>0</v>
      </c>
      <c r="T38" s="5">
        <f t="shared" si="1"/>
        <v>290</v>
      </c>
      <c r="U38" s="5">
        <f t="shared" si="2"/>
        <v>6090</v>
      </c>
      <c r="V38" s="2" t="s">
        <v>315</v>
      </c>
      <c r="W38" s="3">
        <v>45199</v>
      </c>
    </row>
    <row r="39" spans="1:23" x14ac:dyDescent="0.3">
      <c r="A39" s="9">
        <v>38</v>
      </c>
      <c r="B39" s="4" t="s">
        <v>184</v>
      </c>
      <c r="C39" s="4" t="s">
        <v>92</v>
      </c>
      <c r="D39" s="4" t="s">
        <v>93</v>
      </c>
      <c r="E39" s="4" t="s">
        <v>26</v>
      </c>
      <c r="F39" s="4" t="s">
        <v>94</v>
      </c>
      <c r="G39" s="4" t="s">
        <v>156</v>
      </c>
      <c r="H39" s="6">
        <v>2000</v>
      </c>
      <c r="I39" s="6">
        <v>0</v>
      </c>
      <c r="J39" s="6">
        <v>240</v>
      </c>
      <c r="K39" s="6">
        <v>2240</v>
      </c>
      <c r="L39" s="4" t="s">
        <v>185</v>
      </c>
      <c r="M39" s="4" t="s">
        <v>183</v>
      </c>
      <c r="N39" s="10">
        <v>919158122784</v>
      </c>
      <c r="O39" s="5">
        <v>1600</v>
      </c>
      <c r="P39" s="5">
        <f>VLOOKUP(B39:B100,[1]Sheet1!$B$2:$P$63,15,)</f>
        <v>0</v>
      </c>
      <c r="Q39" s="5">
        <v>40</v>
      </c>
      <c r="R39" s="5">
        <f t="shared" si="0"/>
        <v>40</v>
      </c>
      <c r="S39" s="5">
        <v>0</v>
      </c>
      <c r="T39" s="5">
        <f t="shared" si="1"/>
        <v>80</v>
      </c>
      <c r="U39" s="5">
        <f t="shared" si="2"/>
        <v>1680</v>
      </c>
      <c r="V39" s="2" t="s">
        <v>316</v>
      </c>
      <c r="W39" s="3">
        <v>45199</v>
      </c>
    </row>
    <row r="40" spans="1:23" x14ac:dyDescent="0.3">
      <c r="A40" s="7">
        <v>39</v>
      </c>
      <c r="B40" s="2" t="s">
        <v>186</v>
      </c>
      <c r="C40" s="2" t="s">
        <v>187</v>
      </c>
      <c r="D40" s="2" t="s">
        <v>147</v>
      </c>
      <c r="E40" s="2" t="s">
        <v>26</v>
      </c>
      <c r="F40" s="2" t="s">
        <v>148</v>
      </c>
      <c r="G40" s="2" t="s">
        <v>188</v>
      </c>
      <c r="H40" s="5">
        <v>5403</v>
      </c>
      <c r="I40" s="5">
        <v>0</v>
      </c>
      <c r="J40" s="5">
        <v>648.36</v>
      </c>
      <c r="K40" s="5">
        <v>6051.36</v>
      </c>
      <c r="L40" s="2" t="s">
        <v>150</v>
      </c>
      <c r="M40" s="2" t="s">
        <v>151</v>
      </c>
      <c r="N40" s="8">
        <v>917276490926</v>
      </c>
      <c r="O40" s="5">
        <v>4322.4000000000005</v>
      </c>
      <c r="P40" s="5">
        <f>VLOOKUP(B40:B101,[1]Sheet1!$B$2:$P$63,15,)</f>
        <v>0</v>
      </c>
      <c r="Q40" s="5">
        <v>108.06000000000002</v>
      </c>
      <c r="R40" s="5">
        <f t="shared" si="0"/>
        <v>108.06000000000002</v>
      </c>
      <c r="S40" s="5">
        <v>0</v>
      </c>
      <c r="T40" s="5">
        <f t="shared" si="1"/>
        <v>216.12</v>
      </c>
      <c r="U40" s="5">
        <f t="shared" si="2"/>
        <v>4538.5200000000004</v>
      </c>
      <c r="V40" s="2" t="s">
        <v>317</v>
      </c>
      <c r="W40" s="3">
        <v>45199</v>
      </c>
    </row>
    <row r="41" spans="1:23" x14ac:dyDescent="0.3">
      <c r="A41" s="9">
        <v>40</v>
      </c>
      <c r="B41" s="4" t="s">
        <v>189</v>
      </c>
      <c r="C41" s="4" t="s">
        <v>39</v>
      </c>
      <c r="D41" s="4" t="s">
        <v>40</v>
      </c>
      <c r="E41" s="4" t="s">
        <v>26</v>
      </c>
      <c r="F41" s="4" t="s">
        <v>190</v>
      </c>
      <c r="G41" s="4" t="s">
        <v>42</v>
      </c>
      <c r="H41" s="6">
        <v>13176</v>
      </c>
      <c r="I41" s="6">
        <v>720</v>
      </c>
      <c r="J41" s="6">
        <v>1667.52</v>
      </c>
      <c r="K41" s="6">
        <v>15563.52</v>
      </c>
      <c r="L41" s="4" t="s">
        <v>127</v>
      </c>
      <c r="M41" s="4" t="s">
        <v>191</v>
      </c>
      <c r="N41" s="10">
        <v>919822215337</v>
      </c>
      <c r="O41" s="5">
        <v>10540.800000000001</v>
      </c>
      <c r="P41" s="5">
        <f>VLOOKUP(B41:B102,[1]Sheet1!$B$2:$P$63,15,)</f>
        <v>720</v>
      </c>
      <c r="Q41" s="5">
        <v>281.52000000000004</v>
      </c>
      <c r="R41" s="5">
        <f t="shared" si="0"/>
        <v>281.52000000000004</v>
      </c>
      <c r="S41" s="5">
        <v>0</v>
      </c>
      <c r="T41" s="5">
        <f t="shared" si="1"/>
        <v>563.04</v>
      </c>
      <c r="U41" s="5">
        <f t="shared" si="2"/>
        <v>11823.84</v>
      </c>
      <c r="V41" s="2" t="s">
        <v>318</v>
      </c>
      <c r="W41" s="3">
        <v>45199</v>
      </c>
    </row>
    <row r="42" spans="1:23" x14ac:dyDescent="0.3">
      <c r="A42" s="7">
        <v>41</v>
      </c>
      <c r="B42" s="2" t="s">
        <v>192</v>
      </c>
      <c r="C42" s="2" t="s">
        <v>39</v>
      </c>
      <c r="D42" s="2" t="s">
        <v>40</v>
      </c>
      <c r="E42" s="2" t="s">
        <v>26</v>
      </c>
      <c r="F42" s="2" t="s">
        <v>76</v>
      </c>
      <c r="G42" s="2" t="s">
        <v>42</v>
      </c>
      <c r="H42" s="5">
        <v>8450</v>
      </c>
      <c r="I42" s="5">
        <v>0</v>
      </c>
      <c r="J42" s="5">
        <v>1014</v>
      </c>
      <c r="K42" s="5">
        <v>9464</v>
      </c>
      <c r="L42" s="2" t="s">
        <v>29</v>
      </c>
      <c r="M42" s="2" t="s">
        <v>30</v>
      </c>
      <c r="N42" s="8">
        <v>918888885613</v>
      </c>
      <c r="O42" s="5">
        <v>6760</v>
      </c>
      <c r="P42" s="5">
        <f>VLOOKUP(B42:B103,[1]Sheet1!$B$2:$P$63,15,)</f>
        <v>0</v>
      </c>
      <c r="Q42" s="5">
        <v>169</v>
      </c>
      <c r="R42" s="5">
        <f t="shared" si="0"/>
        <v>169</v>
      </c>
      <c r="S42" s="5">
        <v>0</v>
      </c>
      <c r="T42" s="5">
        <f t="shared" si="1"/>
        <v>338</v>
      </c>
      <c r="U42" s="5">
        <f t="shared" si="2"/>
        <v>7098</v>
      </c>
      <c r="V42" s="2" t="s">
        <v>319</v>
      </c>
      <c r="W42" s="3">
        <v>45199</v>
      </c>
    </row>
    <row r="43" spans="1:23" x14ac:dyDescent="0.3">
      <c r="A43" s="9">
        <v>42</v>
      </c>
      <c r="B43" s="4" t="s">
        <v>193</v>
      </c>
      <c r="C43" s="4" t="s">
        <v>51</v>
      </c>
      <c r="D43" s="4" t="s">
        <v>52</v>
      </c>
      <c r="E43" s="4" t="s">
        <v>26</v>
      </c>
      <c r="F43" s="4" t="s">
        <v>194</v>
      </c>
      <c r="G43" s="4" t="s">
        <v>195</v>
      </c>
      <c r="H43" s="6">
        <v>8200</v>
      </c>
      <c r="I43" s="6">
        <v>360</v>
      </c>
      <c r="J43" s="6">
        <v>1027.2</v>
      </c>
      <c r="K43" s="6">
        <v>9587.2000000000007</v>
      </c>
      <c r="L43" s="4" t="s">
        <v>196</v>
      </c>
      <c r="M43" s="4" t="s">
        <v>197</v>
      </c>
      <c r="N43" s="10">
        <v>919527141458</v>
      </c>
      <c r="O43" s="5">
        <v>6560</v>
      </c>
      <c r="P43" s="5">
        <f>VLOOKUP(B43:B104,[1]Sheet1!$B$2:$P$63,15,)</f>
        <v>360</v>
      </c>
      <c r="Q43" s="5">
        <v>173</v>
      </c>
      <c r="R43" s="5">
        <f t="shared" si="0"/>
        <v>173</v>
      </c>
      <c r="S43" s="5">
        <v>0</v>
      </c>
      <c r="T43" s="5">
        <f t="shared" si="1"/>
        <v>346</v>
      </c>
      <c r="U43" s="5">
        <f t="shared" si="2"/>
        <v>7266</v>
      </c>
      <c r="V43" s="2" t="s">
        <v>320</v>
      </c>
      <c r="W43" s="3">
        <v>45199</v>
      </c>
    </row>
    <row r="44" spans="1:23" x14ac:dyDescent="0.3">
      <c r="A44" s="7">
        <v>43</v>
      </c>
      <c r="B44" s="2" t="s">
        <v>198</v>
      </c>
      <c r="C44" s="2" t="s">
        <v>51</v>
      </c>
      <c r="D44" s="2" t="s">
        <v>52</v>
      </c>
      <c r="E44" s="2" t="s">
        <v>26</v>
      </c>
      <c r="F44" s="2" t="s">
        <v>199</v>
      </c>
      <c r="G44" s="2" t="s">
        <v>195</v>
      </c>
      <c r="H44" s="5">
        <v>8200</v>
      </c>
      <c r="I44" s="5">
        <v>360</v>
      </c>
      <c r="J44" s="5">
        <v>1027.2</v>
      </c>
      <c r="K44" s="5">
        <v>9587.2000000000007</v>
      </c>
      <c r="L44" s="2" t="s">
        <v>36</v>
      </c>
      <c r="M44" s="2" t="s">
        <v>200</v>
      </c>
      <c r="N44" s="8">
        <v>917507830016</v>
      </c>
      <c r="O44" s="5">
        <v>6560</v>
      </c>
      <c r="P44" s="5">
        <f>VLOOKUP(B44:B105,[1]Sheet1!$B$2:$P$63,15,)</f>
        <v>360</v>
      </c>
      <c r="Q44" s="5">
        <v>173</v>
      </c>
      <c r="R44" s="5">
        <f t="shared" si="0"/>
        <v>173</v>
      </c>
      <c r="S44" s="5">
        <v>0</v>
      </c>
      <c r="T44" s="5">
        <f t="shared" si="1"/>
        <v>346</v>
      </c>
      <c r="U44" s="5">
        <f t="shared" si="2"/>
        <v>7266</v>
      </c>
      <c r="V44" s="2" t="s">
        <v>321</v>
      </c>
      <c r="W44" s="3">
        <v>45199</v>
      </c>
    </row>
    <row r="45" spans="1:23" x14ac:dyDescent="0.3">
      <c r="A45" s="9">
        <v>44</v>
      </c>
      <c r="B45" s="4" t="s">
        <v>201</v>
      </c>
      <c r="C45" s="4" t="s">
        <v>202</v>
      </c>
      <c r="D45" s="4" t="s">
        <v>161</v>
      </c>
      <c r="E45" s="4" t="s">
        <v>26</v>
      </c>
      <c r="F45" s="4" t="s">
        <v>203</v>
      </c>
      <c r="G45" s="4" t="s">
        <v>28</v>
      </c>
      <c r="H45" s="6">
        <v>13651</v>
      </c>
      <c r="I45" s="6">
        <v>680</v>
      </c>
      <c r="J45" s="6">
        <v>1719.72</v>
      </c>
      <c r="K45" s="6">
        <v>16050.72</v>
      </c>
      <c r="L45" s="4" t="s">
        <v>61</v>
      </c>
      <c r="M45" s="4" t="s">
        <v>204</v>
      </c>
      <c r="N45" s="10">
        <v>919325340269</v>
      </c>
      <c r="O45" s="5">
        <v>10920.800000000001</v>
      </c>
      <c r="P45" s="5">
        <f>VLOOKUP(B45:B106,[1]Sheet1!$B$2:$P$63,15,)</f>
        <v>680</v>
      </c>
      <c r="Q45" s="5">
        <v>290.02000000000004</v>
      </c>
      <c r="R45" s="5">
        <f t="shared" si="0"/>
        <v>290.02000000000004</v>
      </c>
      <c r="S45" s="5">
        <v>0</v>
      </c>
      <c r="T45" s="5">
        <f t="shared" si="1"/>
        <v>580.04</v>
      </c>
      <c r="U45" s="5">
        <f t="shared" si="2"/>
        <v>12180.84</v>
      </c>
      <c r="V45" s="2" t="s">
        <v>322</v>
      </c>
      <c r="W45" s="3">
        <v>45199</v>
      </c>
    </row>
    <row r="46" spans="1:23" x14ac:dyDescent="0.3">
      <c r="A46" s="7">
        <v>45</v>
      </c>
      <c r="B46" s="2" t="s">
        <v>205</v>
      </c>
      <c r="C46" s="2" t="s">
        <v>206</v>
      </c>
      <c r="D46" s="2" t="s">
        <v>207</v>
      </c>
      <c r="E46" s="2" t="s">
        <v>26</v>
      </c>
      <c r="F46" s="2" t="s">
        <v>208</v>
      </c>
      <c r="G46" s="2" t="s">
        <v>28</v>
      </c>
      <c r="H46" s="5">
        <v>12546</v>
      </c>
      <c r="I46" s="5">
        <v>720</v>
      </c>
      <c r="J46" s="5">
        <v>1591.92</v>
      </c>
      <c r="K46" s="5">
        <v>14857.92</v>
      </c>
      <c r="L46" s="2" t="s">
        <v>209</v>
      </c>
      <c r="M46" s="2" t="s">
        <v>136</v>
      </c>
      <c r="N46" s="8">
        <v>918888308821</v>
      </c>
      <c r="O46" s="5">
        <v>10036.800000000001</v>
      </c>
      <c r="P46" s="5">
        <f>VLOOKUP(B46:B107,[1]Sheet1!$B$2:$P$63,15,)</f>
        <v>720</v>
      </c>
      <c r="Q46" s="5">
        <v>268.92</v>
      </c>
      <c r="R46" s="5">
        <f t="shared" si="0"/>
        <v>268.92</v>
      </c>
      <c r="S46" s="5">
        <v>0</v>
      </c>
      <c r="T46" s="5">
        <f t="shared" si="1"/>
        <v>537.84</v>
      </c>
      <c r="U46" s="5">
        <f t="shared" si="2"/>
        <v>11294.64</v>
      </c>
      <c r="V46" s="2" t="s">
        <v>323</v>
      </c>
      <c r="W46" s="3">
        <v>45199</v>
      </c>
    </row>
    <row r="47" spans="1:23" x14ac:dyDescent="0.3">
      <c r="A47" s="9">
        <v>46</v>
      </c>
      <c r="B47" s="4" t="s">
        <v>210</v>
      </c>
      <c r="C47" s="4" t="s">
        <v>51</v>
      </c>
      <c r="D47" s="4" t="s">
        <v>52</v>
      </c>
      <c r="E47" s="4" t="s">
        <v>26</v>
      </c>
      <c r="F47" s="4" t="s">
        <v>53</v>
      </c>
      <c r="G47" s="4" t="s">
        <v>35</v>
      </c>
      <c r="H47" s="6">
        <v>7550</v>
      </c>
      <c r="I47" s="6">
        <v>0</v>
      </c>
      <c r="J47" s="6">
        <v>906</v>
      </c>
      <c r="K47" s="6">
        <v>8456</v>
      </c>
      <c r="L47" s="4" t="s">
        <v>166</v>
      </c>
      <c r="M47" s="4" t="s">
        <v>167</v>
      </c>
      <c r="N47" s="10">
        <v>919822616620</v>
      </c>
      <c r="O47" s="5">
        <v>6040</v>
      </c>
      <c r="P47" s="5">
        <f>VLOOKUP(B47:B108,[1]Sheet1!$B$2:$P$63,15,)</f>
        <v>0</v>
      </c>
      <c r="Q47" s="5">
        <v>151</v>
      </c>
      <c r="R47" s="5">
        <f t="shared" si="0"/>
        <v>151</v>
      </c>
      <c r="S47" s="5">
        <v>0</v>
      </c>
      <c r="T47" s="5">
        <f t="shared" si="1"/>
        <v>302</v>
      </c>
      <c r="U47" s="5">
        <f t="shared" si="2"/>
        <v>6342</v>
      </c>
      <c r="V47" s="2" t="s">
        <v>324</v>
      </c>
      <c r="W47" s="3">
        <v>45199</v>
      </c>
    </row>
    <row r="48" spans="1:23" x14ac:dyDescent="0.3">
      <c r="A48" s="7">
        <v>47</v>
      </c>
      <c r="B48" s="2" t="s">
        <v>211</v>
      </c>
      <c r="C48" s="2" t="s">
        <v>212</v>
      </c>
      <c r="D48" s="2" t="s">
        <v>87</v>
      </c>
      <c r="E48" s="2" t="s">
        <v>26</v>
      </c>
      <c r="F48" s="2" t="s">
        <v>88</v>
      </c>
      <c r="G48" s="2" t="s">
        <v>35</v>
      </c>
      <c r="H48" s="5">
        <v>7075</v>
      </c>
      <c r="I48" s="5">
        <v>70</v>
      </c>
      <c r="J48" s="5">
        <v>857.4</v>
      </c>
      <c r="K48" s="5">
        <v>8002.4</v>
      </c>
      <c r="L48" s="2" t="s">
        <v>89</v>
      </c>
      <c r="M48" s="2" t="s">
        <v>132</v>
      </c>
      <c r="N48" s="8">
        <v>919767998861</v>
      </c>
      <c r="O48" s="5">
        <v>5660</v>
      </c>
      <c r="P48" s="5">
        <f>VLOOKUP(B48:B109,[1]Sheet1!$B$2:$P$63,15,)</f>
        <v>70</v>
      </c>
      <c r="Q48" s="5">
        <v>143.25</v>
      </c>
      <c r="R48" s="5">
        <f t="shared" si="0"/>
        <v>143.25</v>
      </c>
      <c r="S48" s="5">
        <v>0</v>
      </c>
      <c r="T48" s="5">
        <f t="shared" si="1"/>
        <v>286.5</v>
      </c>
      <c r="U48" s="5">
        <f t="shared" si="2"/>
        <v>6016.5</v>
      </c>
      <c r="V48" s="2" t="s">
        <v>325</v>
      </c>
      <c r="W48" s="3">
        <v>45199</v>
      </c>
    </row>
    <row r="49" spans="1:23" x14ac:dyDescent="0.3">
      <c r="A49" s="9">
        <v>48</v>
      </c>
      <c r="B49" s="4" t="s">
        <v>213</v>
      </c>
      <c r="C49" s="4" t="s">
        <v>214</v>
      </c>
      <c r="D49" s="4" t="s">
        <v>180</v>
      </c>
      <c r="E49" s="4" t="s">
        <v>26</v>
      </c>
      <c r="F49" s="4" t="s">
        <v>181</v>
      </c>
      <c r="G49" s="4" t="s">
        <v>35</v>
      </c>
      <c r="H49" s="6">
        <v>7005</v>
      </c>
      <c r="I49" s="6">
        <v>0</v>
      </c>
      <c r="J49" s="6">
        <v>840.6</v>
      </c>
      <c r="K49" s="6">
        <v>7845.6</v>
      </c>
      <c r="L49" s="4" t="s">
        <v>182</v>
      </c>
      <c r="M49" s="4" t="s">
        <v>183</v>
      </c>
      <c r="N49" s="10">
        <v>919545641579</v>
      </c>
      <c r="O49" s="5">
        <v>5604</v>
      </c>
      <c r="P49" s="5">
        <f>VLOOKUP(B49:B110,[1]Sheet1!$B$2:$P$63,15,)</f>
        <v>0</v>
      </c>
      <c r="Q49" s="5">
        <v>140.1</v>
      </c>
      <c r="R49" s="5">
        <f t="shared" si="0"/>
        <v>140.1</v>
      </c>
      <c r="S49" s="5">
        <v>0</v>
      </c>
      <c r="T49" s="5">
        <f t="shared" si="1"/>
        <v>280.2</v>
      </c>
      <c r="U49" s="5">
        <f t="shared" si="2"/>
        <v>5884.2</v>
      </c>
      <c r="V49" s="2" t="s">
        <v>326</v>
      </c>
      <c r="W49" s="3">
        <v>45199</v>
      </c>
    </row>
    <row r="50" spans="1:23" x14ac:dyDescent="0.3">
      <c r="A50" s="7">
        <v>49</v>
      </c>
      <c r="B50" s="2" t="s">
        <v>215</v>
      </c>
      <c r="C50" s="2" t="s">
        <v>216</v>
      </c>
      <c r="D50" s="2" t="s">
        <v>217</v>
      </c>
      <c r="E50" s="2" t="s">
        <v>26</v>
      </c>
      <c r="F50" s="2" t="s">
        <v>218</v>
      </c>
      <c r="G50" s="2" t="s">
        <v>35</v>
      </c>
      <c r="H50" s="5">
        <v>4541.8999999999996</v>
      </c>
      <c r="I50" s="5">
        <v>0</v>
      </c>
      <c r="J50" s="5">
        <v>545.03</v>
      </c>
      <c r="K50" s="5">
        <v>5086.93</v>
      </c>
      <c r="L50" s="2" t="s">
        <v>95</v>
      </c>
      <c r="M50" s="2" t="s">
        <v>219</v>
      </c>
      <c r="N50" s="8">
        <v>919158918011</v>
      </c>
      <c r="O50" s="5">
        <v>3633.52</v>
      </c>
      <c r="P50" s="5">
        <f>VLOOKUP(B50:B111,[1]Sheet1!$B$2:$P$63,15,)</f>
        <v>0</v>
      </c>
      <c r="Q50" s="5">
        <v>90.83</v>
      </c>
      <c r="R50" s="5">
        <f t="shared" si="0"/>
        <v>90.83</v>
      </c>
      <c r="S50" s="5">
        <v>0</v>
      </c>
      <c r="T50" s="5">
        <f t="shared" si="1"/>
        <v>181.66</v>
      </c>
      <c r="U50" s="5">
        <f t="shared" si="2"/>
        <v>3815.18</v>
      </c>
      <c r="V50" s="2" t="s">
        <v>327</v>
      </c>
      <c r="W50" s="3">
        <v>45199</v>
      </c>
    </row>
    <row r="51" spans="1:23" x14ac:dyDescent="0.3">
      <c r="A51" s="9">
        <v>50</v>
      </c>
      <c r="B51" s="4" t="s">
        <v>220</v>
      </c>
      <c r="C51" s="4" t="s">
        <v>221</v>
      </c>
      <c r="D51" s="4" t="s">
        <v>174</v>
      </c>
      <c r="E51" s="4" t="s">
        <v>26</v>
      </c>
      <c r="F51" s="4" t="s">
        <v>175</v>
      </c>
      <c r="G51" s="4" t="s">
        <v>35</v>
      </c>
      <c r="H51" s="6">
        <v>5780</v>
      </c>
      <c r="I51" s="6">
        <v>0</v>
      </c>
      <c r="J51" s="6">
        <v>693.6</v>
      </c>
      <c r="K51" s="6">
        <v>6473.6</v>
      </c>
      <c r="L51" s="4" t="s">
        <v>185</v>
      </c>
      <c r="M51" s="4" t="s">
        <v>222</v>
      </c>
      <c r="N51" s="10">
        <v>919158122784</v>
      </c>
      <c r="O51" s="5">
        <v>4624</v>
      </c>
      <c r="P51" s="5">
        <f>VLOOKUP(B51:B112,[1]Sheet1!$B$2:$P$63,15,)</f>
        <v>0</v>
      </c>
      <c r="Q51" s="5">
        <v>115.60000000000001</v>
      </c>
      <c r="R51" s="5">
        <f t="shared" si="0"/>
        <v>115.60000000000001</v>
      </c>
      <c r="S51" s="5">
        <v>0</v>
      </c>
      <c r="T51" s="5">
        <f t="shared" si="1"/>
        <v>231.2</v>
      </c>
      <c r="U51" s="5">
        <f t="shared" si="2"/>
        <v>4855.2</v>
      </c>
      <c r="V51" s="2" t="s">
        <v>328</v>
      </c>
      <c r="W51" s="3">
        <v>45199</v>
      </c>
    </row>
    <row r="52" spans="1:23" x14ac:dyDescent="0.3">
      <c r="A52" s="7">
        <v>51</v>
      </c>
      <c r="B52" s="2" t="s">
        <v>223</v>
      </c>
      <c r="C52" s="2" t="s">
        <v>224</v>
      </c>
      <c r="D52" s="2" t="s">
        <v>147</v>
      </c>
      <c r="E52" s="2" t="s">
        <v>26</v>
      </c>
      <c r="F52" s="2" t="s">
        <v>148</v>
      </c>
      <c r="G52" s="2" t="s">
        <v>225</v>
      </c>
      <c r="H52" s="5">
        <v>4202.2</v>
      </c>
      <c r="I52" s="5">
        <v>0</v>
      </c>
      <c r="J52" s="5">
        <v>504.26</v>
      </c>
      <c r="K52" s="5">
        <v>4706.46</v>
      </c>
      <c r="L52" s="2" t="s">
        <v>150</v>
      </c>
      <c r="M52" s="2" t="s">
        <v>151</v>
      </c>
      <c r="N52" s="8">
        <v>917276490926</v>
      </c>
      <c r="O52" s="5">
        <v>3361.76</v>
      </c>
      <c r="P52" s="5">
        <f>VLOOKUP(B52:B113,[1]Sheet1!$B$2:$P$63,15,)</f>
        <v>0</v>
      </c>
      <c r="Q52" s="5">
        <v>84.04</v>
      </c>
      <c r="R52" s="5">
        <f t="shared" si="0"/>
        <v>84.04</v>
      </c>
      <c r="S52" s="5">
        <v>0</v>
      </c>
      <c r="T52" s="5">
        <f t="shared" si="1"/>
        <v>168.08</v>
      </c>
      <c r="U52" s="5">
        <f t="shared" si="2"/>
        <v>3529.84</v>
      </c>
      <c r="V52" s="2" t="s">
        <v>329</v>
      </c>
      <c r="W52" s="3">
        <v>45199</v>
      </c>
    </row>
    <row r="53" spans="1:23" x14ac:dyDescent="0.3">
      <c r="A53" s="9">
        <v>52</v>
      </c>
      <c r="B53" s="4" t="s">
        <v>226</v>
      </c>
      <c r="C53" s="4" t="s">
        <v>39</v>
      </c>
      <c r="D53" s="4" t="s">
        <v>40</v>
      </c>
      <c r="E53" s="4" t="s">
        <v>26</v>
      </c>
      <c r="F53" s="4" t="s">
        <v>76</v>
      </c>
      <c r="G53" s="4" t="s">
        <v>227</v>
      </c>
      <c r="H53" s="6">
        <v>6396</v>
      </c>
      <c r="I53" s="6">
        <v>0</v>
      </c>
      <c r="J53" s="6">
        <v>767.52</v>
      </c>
      <c r="K53" s="6">
        <v>7163.52</v>
      </c>
      <c r="L53" s="4" t="s">
        <v>29</v>
      </c>
      <c r="M53" s="4" t="s">
        <v>30</v>
      </c>
      <c r="N53" s="10">
        <v>918888885613</v>
      </c>
      <c r="O53" s="5">
        <v>5116.8</v>
      </c>
      <c r="P53" s="5">
        <f>VLOOKUP(B53:B114,[1]Sheet1!$B$2:$P$63,15,)</f>
        <v>0</v>
      </c>
      <c r="Q53" s="5">
        <v>127.92000000000002</v>
      </c>
      <c r="R53" s="5">
        <f t="shared" si="0"/>
        <v>127.92000000000002</v>
      </c>
      <c r="S53" s="5">
        <v>0</v>
      </c>
      <c r="T53" s="5">
        <f t="shared" si="1"/>
        <v>255.84</v>
      </c>
      <c r="U53" s="5">
        <f t="shared" si="2"/>
        <v>5372.64</v>
      </c>
      <c r="V53" s="2" t="s">
        <v>330</v>
      </c>
      <c r="W53" s="3">
        <v>45199</v>
      </c>
    </row>
    <row r="54" spans="1:23" x14ac:dyDescent="0.3">
      <c r="A54" s="7">
        <v>53</v>
      </c>
      <c r="B54" s="2" t="s">
        <v>228</v>
      </c>
      <c r="C54" s="2" t="s">
        <v>229</v>
      </c>
      <c r="D54" s="2" t="s">
        <v>58</v>
      </c>
      <c r="E54" s="2" t="s">
        <v>26</v>
      </c>
      <c r="F54" s="2" t="s">
        <v>65</v>
      </c>
      <c r="G54" s="2" t="s">
        <v>230</v>
      </c>
      <c r="H54" s="5">
        <v>7301.8</v>
      </c>
      <c r="I54" s="5">
        <v>360</v>
      </c>
      <c r="J54" s="5">
        <v>919.42</v>
      </c>
      <c r="K54" s="5">
        <v>8581.2199999999993</v>
      </c>
      <c r="L54" s="2" t="s">
        <v>66</v>
      </c>
      <c r="M54" s="2" t="s">
        <v>67</v>
      </c>
      <c r="N54" s="8">
        <v>919822517551</v>
      </c>
      <c r="O54" s="5">
        <v>5841.4400000000005</v>
      </c>
      <c r="P54" s="5">
        <f>VLOOKUP(B54:B115,[1]Sheet1!$B$2:$P$63,15,)</f>
        <v>360</v>
      </c>
      <c r="Q54" s="5">
        <v>155.03</v>
      </c>
      <c r="R54" s="5">
        <f t="shared" si="0"/>
        <v>155.03</v>
      </c>
      <c r="S54" s="5">
        <v>0</v>
      </c>
      <c r="T54" s="5">
        <f t="shared" si="1"/>
        <v>310.06</v>
      </c>
      <c r="U54" s="5">
        <f t="shared" si="2"/>
        <v>6511.5</v>
      </c>
      <c r="V54" s="2" t="s">
        <v>331</v>
      </c>
      <c r="W54" s="3">
        <v>45199</v>
      </c>
    </row>
    <row r="55" spans="1:23" x14ac:dyDescent="0.3">
      <c r="A55" s="9">
        <v>54</v>
      </c>
      <c r="B55" s="4" t="s">
        <v>231</v>
      </c>
      <c r="C55" s="4" t="s">
        <v>232</v>
      </c>
      <c r="D55" s="4" t="s">
        <v>233</v>
      </c>
      <c r="E55" s="4" t="s">
        <v>26</v>
      </c>
      <c r="F55" s="4" t="s">
        <v>234</v>
      </c>
      <c r="G55" s="4" t="s">
        <v>28</v>
      </c>
      <c r="H55" s="6">
        <v>15802</v>
      </c>
      <c r="I55" s="6">
        <v>767</v>
      </c>
      <c r="J55" s="6">
        <v>1988.28</v>
      </c>
      <c r="K55" s="6">
        <v>18557.28</v>
      </c>
      <c r="L55" s="4" t="s">
        <v>36</v>
      </c>
      <c r="M55" s="4" t="s">
        <v>136</v>
      </c>
      <c r="N55" s="10">
        <v>918080402809</v>
      </c>
      <c r="O55" s="5">
        <v>12641.6</v>
      </c>
      <c r="P55" s="5">
        <f>VLOOKUP(B55:B116,[1]Sheet1!$B$2:$P$63,15,)</f>
        <v>767</v>
      </c>
      <c r="Q55" s="5">
        <v>335.21</v>
      </c>
      <c r="R55" s="5">
        <f t="shared" si="0"/>
        <v>335.21</v>
      </c>
      <c r="S55" s="5">
        <v>0</v>
      </c>
      <c r="T55" s="5">
        <f t="shared" si="1"/>
        <v>670.42</v>
      </c>
      <c r="U55" s="5">
        <f t="shared" si="2"/>
        <v>14079.02</v>
      </c>
      <c r="V55" s="2" t="s">
        <v>332</v>
      </c>
      <c r="W55" s="3">
        <v>45199</v>
      </c>
    </row>
    <row r="56" spans="1:23" x14ac:dyDescent="0.3">
      <c r="A56" s="7">
        <v>55</v>
      </c>
      <c r="B56" s="2" t="s">
        <v>235</v>
      </c>
      <c r="C56" s="2" t="s">
        <v>236</v>
      </c>
      <c r="D56" s="2" t="s">
        <v>237</v>
      </c>
      <c r="E56" s="2" t="s">
        <v>26</v>
      </c>
      <c r="F56" s="2" t="s">
        <v>238</v>
      </c>
      <c r="G56" s="2" t="s">
        <v>35</v>
      </c>
      <c r="H56" s="5">
        <v>3850</v>
      </c>
      <c r="I56" s="5">
        <v>0</v>
      </c>
      <c r="J56" s="5">
        <v>462</v>
      </c>
      <c r="K56" s="5">
        <v>4312</v>
      </c>
      <c r="L56" s="2" t="s">
        <v>239</v>
      </c>
      <c r="M56" s="2" t="s">
        <v>240</v>
      </c>
      <c r="N56" s="8">
        <v>917972242091</v>
      </c>
      <c r="O56" s="5">
        <v>3080</v>
      </c>
      <c r="P56" s="5">
        <f>VLOOKUP(B56:B117,[1]Sheet1!$B$2:$P$63,15,)</f>
        <v>0</v>
      </c>
      <c r="Q56" s="5">
        <v>77</v>
      </c>
      <c r="R56" s="5">
        <f t="shared" si="0"/>
        <v>77</v>
      </c>
      <c r="S56" s="5">
        <v>0</v>
      </c>
      <c r="T56" s="5">
        <f t="shared" si="1"/>
        <v>154</v>
      </c>
      <c r="U56" s="5">
        <f t="shared" si="2"/>
        <v>3234</v>
      </c>
      <c r="V56" s="2" t="s">
        <v>333</v>
      </c>
      <c r="W56" s="3">
        <v>45199</v>
      </c>
    </row>
    <row r="57" spans="1:23" x14ac:dyDescent="0.3">
      <c r="A57" s="9">
        <v>56</v>
      </c>
      <c r="B57" s="4" t="s">
        <v>241</v>
      </c>
      <c r="C57" s="4" t="s">
        <v>242</v>
      </c>
      <c r="D57" s="4" t="s">
        <v>243</v>
      </c>
      <c r="E57" s="4" t="s">
        <v>26</v>
      </c>
      <c r="F57" s="4" t="s">
        <v>244</v>
      </c>
      <c r="G57" s="4" t="s">
        <v>28</v>
      </c>
      <c r="H57" s="6">
        <v>12750</v>
      </c>
      <c r="I57" s="6">
        <v>767</v>
      </c>
      <c r="J57" s="6">
        <v>1622.04</v>
      </c>
      <c r="K57" s="6">
        <v>15139.04</v>
      </c>
      <c r="L57" s="4" t="s">
        <v>245</v>
      </c>
      <c r="M57" s="4" t="s">
        <v>240</v>
      </c>
      <c r="N57" s="10">
        <v>917972242091</v>
      </c>
      <c r="O57" s="5">
        <v>10200</v>
      </c>
      <c r="P57" s="5">
        <f>VLOOKUP(B57:B118,[1]Sheet1!$B$2:$P$63,15,)</f>
        <v>767</v>
      </c>
      <c r="Q57" s="5">
        <v>274.17</v>
      </c>
      <c r="R57" s="5">
        <f t="shared" si="0"/>
        <v>274.17</v>
      </c>
      <c r="S57" s="5">
        <v>0</v>
      </c>
      <c r="T57" s="5">
        <f t="shared" si="1"/>
        <v>548.34</v>
      </c>
      <c r="U57" s="5">
        <f t="shared" si="2"/>
        <v>11515.34</v>
      </c>
      <c r="V57" s="2" t="s">
        <v>334</v>
      </c>
      <c r="W57" s="3">
        <v>45199</v>
      </c>
    </row>
    <row r="58" spans="1:23" x14ac:dyDescent="0.3">
      <c r="A58" s="7">
        <v>57</v>
      </c>
      <c r="B58" s="2" t="s">
        <v>246</v>
      </c>
      <c r="C58" s="2" t="s">
        <v>247</v>
      </c>
      <c r="D58" s="2" t="s">
        <v>243</v>
      </c>
      <c r="E58" s="2" t="s">
        <v>26</v>
      </c>
      <c r="F58" s="2" t="s">
        <v>248</v>
      </c>
      <c r="G58" s="2" t="s">
        <v>28</v>
      </c>
      <c r="H58" s="5">
        <v>13410</v>
      </c>
      <c r="I58" s="5">
        <v>360</v>
      </c>
      <c r="J58" s="5">
        <v>1652.4</v>
      </c>
      <c r="K58" s="5">
        <v>15422.4</v>
      </c>
      <c r="L58" s="2" t="s">
        <v>249</v>
      </c>
      <c r="M58" s="2" t="s">
        <v>250</v>
      </c>
      <c r="N58" s="8">
        <v>919967741044</v>
      </c>
      <c r="O58" s="5">
        <v>10728</v>
      </c>
      <c r="P58" s="5">
        <f>VLOOKUP(B58:B119,[1]Sheet1!$B$2:$P$63,15,)</f>
        <v>360</v>
      </c>
      <c r="Q58" s="5">
        <v>277.2</v>
      </c>
      <c r="R58" s="5">
        <f t="shared" si="0"/>
        <v>277.2</v>
      </c>
      <c r="S58" s="5">
        <v>0</v>
      </c>
      <c r="T58" s="5">
        <f t="shared" si="1"/>
        <v>554.4</v>
      </c>
      <c r="U58" s="5">
        <f t="shared" si="2"/>
        <v>11642.4</v>
      </c>
      <c r="V58" s="2" t="s">
        <v>335</v>
      </c>
      <c r="W58" s="3">
        <v>45199</v>
      </c>
    </row>
    <row r="59" spans="1:23" x14ac:dyDescent="0.3">
      <c r="A59" s="9">
        <v>58</v>
      </c>
      <c r="B59" s="4" t="s">
        <v>251</v>
      </c>
      <c r="C59" s="4" t="s">
        <v>252</v>
      </c>
      <c r="D59" s="4" t="s">
        <v>243</v>
      </c>
      <c r="E59" s="4" t="s">
        <v>26</v>
      </c>
      <c r="F59" s="4" t="s">
        <v>253</v>
      </c>
      <c r="G59" s="4" t="s">
        <v>28</v>
      </c>
      <c r="H59" s="6">
        <v>12630</v>
      </c>
      <c r="I59" s="6">
        <v>407</v>
      </c>
      <c r="J59" s="6">
        <v>1564.44</v>
      </c>
      <c r="K59" s="6">
        <v>14601.44</v>
      </c>
      <c r="L59" s="4" t="s">
        <v>254</v>
      </c>
      <c r="M59" s="4" t="s">
        <v>255</v>
      </c>
      <c r="N59" s="10">
        <v>917887410404</v>
      </c>
      <c r="O59" s="5">
        <v>10104</v>
      </c>
      <c r="P59" s="5">
        <f>VLOOKUP(B59:B120,[1]Sheet1!$B$2:$P$63,15,)</f>
        <v>407</v>
      </c>
      <c r="Q59" s="5">
        <v>262.77</v>
      </c>
      <c r="R59" s="5">
        <f t="shared" si="0"/>
        <v>262.77</v>
      </c>
      <c r="S59" s="5">
        <v>0</v>
      </c>
      <c r="T59" s="5">
        <f t="shared" si="1"/>
        <v>525.54</v>
      </c>
      <c r="U59" s="5">
        <f t="shared" si="2"/>
        <v>11036.54</v>
      </c>
      <c r="V59" s="2" t="s">
        <v>336</v>
      </c>
      <c r="W59" s="3">
        <v>45199</v>
      </c>
    </row>
    <row r="60" spans="1:23" x14ac:dyDescent="0.3">
      <c r="A60" s="7">
        <v>59</v>
      </c>
      <c r="B60" s="2" t="s">
        <v>256</v>
      </c>
      <c r="C60" s="2" t="s">
        <v>257</v>
      </c>
      <c r="D60" s="2" t="s">
        <v>243</v>
      </c>
      <c r="E60" s="2" t="s">
        <v>26</v>
      </c>
      <c r="F60" s="2" t="s">
        <v>258</v>
      </c>
      <c r="G60" s="2" t="s">
        <v>28</v>
      </c>
      <c r="H60" s="5">
        <v>12210</v>
      </c>
      <c r="I60" s="5">
        <v>320</v>
      </c>
      <c r="J60" s="5">
        <v>1503.6</v>
      </c>
      <c r="K60" s="5">
        <v>14033.6</v>
      </c>
      <c r="L60" s="2" t="s">
        <v>259</v>
      </c>
      <c r="M60" s="2" t="s">
        <v>260</v>
      </c>
      <c r="N60" s="8">
        <v>919545928848</v>
      </c>
      <c r="O60" s="5">
        <v>9768</v>
      </c>
      <c r="P60" s="5">
        <f>VLOOKUP(B60:B121,[1]Sheet1!$B$2:$P$63,15,)</f>
        <v>320</v>
      </c>
      <c r="Q60" s="5">
        <v>252.20000000000002</v>
      </c>
      <c r="R60" s="5">
        <f t="shared" si="0"/>
        <v>252.20000000000002</v>
      </c>
      <c r="S60" s="5">
        <v>0</v>
      </c>
      <c r="T60" s="5">
        <f t="shared" si="1"/>
        <v>504.4</v>
      </c>
      <c r="U60" s="5">
        <f t="shared" si="2"/>
        <v>10592.4</v>
      </c>
      <c r="V60" s="2" t="s">
        <v>337</v>
      </c>
      <c r="W60" s="3">
        <v>45199</v>
      </c>
    </row>
    <row r="61" spans="1:23" x14ac:dyDescent="0.3">
      <c r="A61" s="9">
        <v>60</v>
      </c>
      <c r="B61" s="4" t="s">
        <v>261</v>
      </c>
      <c r="C61" s="4" t="s">
        <v>262</v>
      </c>
      <c r="D61" s="4" t="s">
        <v>263</v>
      </c>
      <c r="E61" s="4" t="s">
        <v>26</v>
      </c>
      <c r="F61" s="4" t="s">
        <v>264</v>
      </c>
      <c r="G61" s="4" t="s">
        <v>265</v>
      </c>
      <c r="H61" s="6">
        <v>1900</v>
      </c>
      <c r="I61" s="6">
        <v>0</v>
      </c>
      <c r="J61" s="6">
        <v>228</v>
      </c>
      <c r="K61" s="6">
        <v>2128</v>
      </c>
      <c r="L61" s="4" t="s">
        <v>36</v>
      </c>
      <c r="M61" s="4" t="s">
        <v>266</v>
      </c>
      <c r="N61" s="10">
        <v>918208945271</v>
      </c>
      <c r="O61" s="5">
        <v>1520</v>
      </c>
      <c r="P61" s="5">
        <f>VLOOKUP(B61:B122,[1]Sheet1!$B$2:$P$63,15,)</f>
        <v>0</v>
      </c>
      <c r="Q61" s="5">
        <v>38</v>
      </c>
      <c r="R61" s="5">
        <f t="shared" si="0"/>
        <v>38</v>
      </c>
      <c r="S61" s="5">
        <v>0</v>
      </c>
      <c r="T61" s="5">
        <f t="shared" si="1"/>
        <v>76</v>
      </c>
      <c r="U61" s="5">
        <f t="shared" si="2"/>
        <v>1596</v>
      </c>
      <c r="V61" s="2" t="s">
        <v>338</v>
      </c>
      <c r="W61" s="3">
        <v>45199</v>
      </c>
    </row>
    <row r="62" spans="1:23" x14ac:dyDescent="0.3">
      <c r="A62" s="7">
        <v>61</v>
      </c>
      <c r="B62" s="2" t="s">
        <v>267</v>
      </c>
      <c r="C62" s="2" t="s">
        <v>268</v>
      </c>
      <c r="D62" s="2" t="s">
        <v>269</v>
      </c>
      <c r="E62" s="2" t="s">
        <v>26</v>
      </c>
      <c r="F62" s="2" t="s">
        <v>270</v>
      </c>
      <c r="G62" s="2" t="s">
        <v>271</v>
      </c>
      <c r="H62" s="5">
        <v>1124</v>
      </c>
      <c r="I62" s="5">
        <v>0</v>
      </c>
      <c r="J62" s="5">
        <v>134.88</v>
      </c>
      <c r="K62" s="5">
        <v>1258.8800000000001</v>
      </c>
      <c r="L62" s="2" t="s">
        <v>272</v>
      </c>
      <c r="M62" s="2" t="s">
        <v>273</v>
      </c>
      <c r="N62" s="8">
        <v>919765495078</v>
      </c>
      <c r="O62" s="5">
        <v>899.2</v>
      </c>
      <c r="P62" s="5">
        <f>VLOOKUP(B62:B123,[1]Sheet1!$B$2:$P$63,15,)</f>
        <v>0</v>
      </c>
      <c r="Q62" s="5">
        <v>22.480000000000004</v>
      </c>
      <c r="R62" s="5">
        <f t="shared" si="0"/>
        <v>22.480000000000004</v>
      </c>
      <c r="S62" s="5">
        <v>0</v>
      </c>
      <c r="T62" s="5">
        <f t="shared" si="1"/>
        <v>44.96</v>
      </c>
      <c r="U62" s="5">
        <f t="shared" si="2"/>
        <v>944.16</v>
      </c>
      <c r="V62" s="2" t="s">
        <v>339</v>
      </c>
      <c r="W62" s="3">
        <v>45199</v>
      </c>
    </row>
    <row r="63" spans="1:23" x14ac:dyDescent="0.3">
      <c r="A63" s="9">
        <v>62</v>
      </c>
      <c r="B63" s="4" t="s">
        <v>274</v>
      </c>
      <c r="C63" s="4" t="s">
        <v>275</v>
      </c>
      <c r="D63" s="4" t="s">
        <v>276</v>
      </c>
      <c r="E63" s="4" t="s">
        <v>26</v>
      </c>
      <c r="F63" s="4" t="s">
        <v>277</v>
      </c>
      <c r="G63" s="4" t="s">
        <v>278</v>
      </c>
      <c r="H63" s="6">
        <v>1600</v>
      </c>
      <c r="I63" s="6">
        <v>100</v>
      </c>
      <c r="J63" s="6">
        <v>204</v>
      </c>
      <c r="K63" s="6">
        <v>1904</v>
      </c>
      <c r="L63" s="4" t="s">
        <v>272</v>
      </c>
      <c r="M63" s="4" t="s">
        <v>273</v>
      </c>
      <c r="N63" s="10">
        <v>919765495078</v>
      </c>
      <c r="O63" s="5">
        <v>1280</v>
      </c>
      <c r="P63" s="5">
        <f>VLOOKUP(B63:B124,[1]Sheet1!$B$2:$P$63,15,)</f>
        <v>100</v>
      </c>
      <c r="Q63" s="5">
        <v>34.5</v>
      </c>
      <c r="R63" s="5">
        <f t="shared" si="0"/>
        <v>34.5</v>
      </c>
      <c r="S63" s="5">
        <v>0</v>
      </c>
      <c r="T63" s="5">
        <f t="shared" si="1"/>
        <v>69</v>
      </c>
      <c r="U63" s="5">
        <f t="shared" si="2"/>
        <v>1449</v>
      </c>
      <c r="V63" s="2" t="s">
        <v>340</v>
      </c>
      <c r="W63" s="3">
        <v>45199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2023-10-26T11:09:39Z</dcterms:created>
  <dcterms:modified xsi:type="dcterms:W3CDTF">2023-10-26T11:09:39Z</dcterms:modified>
</cp:coreProperties>
</file>