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Sep-23\Shivneri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O3" i="1" l="1"/>
  <c r="P3" i="1"/>
  <c r="Q3" i="1"/>
  <c r="R3" i="1" s="1"/>
  <c r="V3" i="1"/>
  <c r="W3" i="1"/>
  <c r="O4" i="1"/>
  <c r="P4" i="1"/>
  <c r="Q4" i="1"/>
  <c r="R4" i="1" s="1"/>
  <c r="V4" i="1"/>
  <c r="W4" i="1"/>
  <c r="O5" i="1"/>
  <c r="P5" i="1"/>
  <c r="Q5" i="1"/>
  <c r="R5" i="1" s="1"/>
  <c r="T5" i="1"/>
  <c r="V5" i="1"/>
  <c r="W5" i="1"/>
  <c r="O6" i="1"/>
  <c r="P6" i="1"/>
  <c r="Q6" i="1"/>
  <c r="R6" i="1" s="1"/>
  <c r="T6" i="1" s="1"/>
  <c r="V6" i="1"/>
  <c r="W6" i="1"/>
  <c r="O7" i="1"/>
  <c r="P7" i="1"/>
  <c r="Q7" i="1"/>
  <c r="R7" i="1" s="1"/>
  <c r="V7" i="1"/>
  <c r="W7" i="1"/>
  <c r="O8" i="1"/>
  <c r="P8" i="1"/>
  <c r="Q8" i="1"/>
  <c r="R8" i="1" s="1"/>
  <c r="V8" i="1"/>
  <c r="W8" i="1"/>
  <c r="O9" i="1"/>
  <c r="P9" i="1"/>
  <c r="Q9" i="1"/>
  <c r="R9" i="1" s="1"/>
  <c r="T9" i="1"/>
  <c r="V9" i="1"/>
  <c r="W9" i="1"/>
  <c r="O10" i="1"/>
  <c r="P10" i="1"/>
  <c r="Q10" i="1"/>
  <c r="R10" i="1" s="1"/>
  <c r="V10" i="1"/>
  <c r="W10" i="1"/>
  <c r="O11" i="1"/>
  <c r="P11" i="1"/>
  <c r="Q11" i="1"/>
  <c r="R11" i="1" s="1"/>
  <c r="V11" i="1"/>
  <c r="W11" i="1"/>
  <c r="O12" i="1"/>
  <c r="P12" i="1"/>
  <c r="Q12" i="1"/>
  <c r="R12" i="1" s="1"/>
  <c r="T12" i="1"/>
  <c r="V12" i="1"/>
  <c r="W12" i="1"/>
  <c r="O13" i="1"/>
  <c r="P13" i="1"/>
  <c r="Q13" i="1"/>
  <c r="R13" i="1" s="1"/>
  <c r="V13" i="1"/>
  <c r="W13" i="1"/>
  <c r="O14" i="1"/>
  <c r="P14" i="1"/>
  <c r="Q14" i="1"/>
  <c r="R14" i="1" s="1"/>
  <c r="V14" i="1"/>
  <c r="W14" i="1"/>
  <c r="O15" i="1"/>
  <c r="P15" i="1"/>
  <c r="Q15" i="1"/>
  <c r="R15" i="1" s="1"/>
  <c r="V15" i="1"/>
  <c r="W15" i="1"/>
  <c r="O16" i="1"/>
  <c r="P16" i="1"/>
  <c r="Q16" i="1"/>
  <c r="R16" i="1" s="1"/>
  <c r="V16" i="1"/>
  <c r="W16" i="1"/>
  <c r="O17" i="1"/>
  <c r="P17" i="1"/>
  <c r="Q17" i="1"/>
  <c r="R17" i="1" s="1"/>
  <c r="V17" i="1"/>
  <c r="W17" i="1"/>
  <c r="O18" i="1"/>
  <c r="P18" i="1"/>
  <c r="Q18" i="1"/>
  <c r="R18" i="1" s="1"/>
  <c r="V18" i="1"/>
  <c r="W18" i="1"/>
  <c r="O19" i="1"/>
  <c r="P19" i="1"/>
  <c r="Q19" i="1"/>
  <c r="R19" i="1" s="1"/>
  <c r="V19" i="1"/>
  <c r="W19" i="1"/>
  <c r="O20" i="1"/>
  <c r="P20" i="1"/>
  <c r="Q20" i="1"/>
  <c r="R20" i="1" s="1"/>
  <c r="V20" i="1"/>
  <c r="W20" i="1"/>
  <c r="O21" i="1"/>
  <c r="P21" i="1"/>
  <c r="Q21" i="1"/>
  <c r="R21" i="1" s="1"/>
  <c r="V21" i="1"/>
  <c r="W21" i="1"/>
  <c r="O22" i="1"/>
  <c r="P22" i="1"/>
  <c r="Q22" i="1"/>
  <c r="R22" i="1" s="1"/>
  <c r="V22" i="1"/>
  <c r="W22" i="1"/>
  <c r="O23" i="1"/>
  <c r="P23" i="1"/>
  <c r="Q23" i="1"/>
  <c r="R23" i="1" s="1"/>
  <c r="V23" i="1"/>
  <c r="W23" i="1"/>
  <c r="O24" i="1"/>
  <c r="P24" i="1"/>
  <c r="Q24" i="1"/>
  <c r="R24" i="1" s="1"/>
  <c r="V24" i="1"/>
  <c r="W24" i="1"/>
  <c r="O25" i="1"/>
  <c r="P25" i="1"/>
  <c r="Q25" i="1"/>
  <c r="R25" i="1" s="1"/>
  <c r="T25" i="1"/>
  <c r="V25" i="1"/>
  <c r="W25" i="1"/>
  <c r="O26" i="1"/>
  <c r="P26" i="1"/>
  <c r="Q26" i="1"/>
  <c r="R26" i="1" s="1"/>
  <c r="V26" i="1"/>
  <c r="W26" i="1"/>
  <c r="O27" i="1"/>
  <c r="P27" i="1"/>
  <c r="Q27" i="1"/>
  <c r="R27" i="1" s="1"/>
  <c r="V27" i="1"/>
  <c r="W27" i="1"/>
  <c r="O28" i="1"/>
  <c r="P28" i="1"/>
  <c r="Q28" i="1"/>
  <c r="R28" i="1" s="1"/>
  <c r="V28" i="1"/>
  <c r="W28" i="1"/>
  <c r="O29" i="1"/>
  <c r="P29" i="1"/>
  <c r="Q29" i="1"/>
  <c r="R29" i="1" s="1"/>
  <c r="V29" i="1"/>
  <c r="W29" i="1"/>
  <c r="O30" i="1"/>
  <c r="P30" i="1"/>
  <c r="Q30" i="1"/>
  <c r="R30" i="1" s="1"/>
  <c r="V30" i="1"/>
  <c r="W30" i="1"/>
  <c r="O31" i="1"/>
  <c r="P31" i="1"/>
  <c r="Q31" i="1"/>
  <c r="R31" i="1" s="1"/>
  <c r="V31" i="1"/>
  <c r="W31" i="1"/>
  <c r="O32" i="1"/>
  <c r="P32" i="1"/>
  <c r="Q32" i="1"/>
  <c r="R32" i="1" s="1"/>
  <c r="V32" i="1"/>
  <c r="W32" i="1"/>
  <c r="O33" i="1"/>
  <c r="P33" i="1"/>
  <c r="Q33" i="1"/>
  <c r="R33" i="1" s="1"/>
  <c r="T33" i="1"/>
  <c r="V33" i="1"/>
  <c r="W33" i="1"/>
  <c r="O34" i="1"/>
  <c r="P34" i="1"/>
  <c r="Q34" i="1"/>
  <c r="R34" i="1" s="1"/>
  <c r="V34" i="1"/>
  <c r="W34" i="1"/>
  <c r="O35" i="1"/>
  <c r="P35" i="1"/>
  <c r="Q35" i="1"/>
  <c r="R35" i="1" s="1"/>
  <c r="V35" i="1"/>
  <c r="W35" i="1"/>
  <c r="O36" i="1"/>
  <c r="P36" i="1"/>
  <c r="Q36" i="1"/>
  <c r="R36" i="1" s="1"/>
  <c r="V36" i="1"/>
  <c r="W36" i="1"/>
  <c r="O37" i="1"/>
  <c r="P37" i="1"/>
  <c r="Q37" i="1"/>
  <c r="R37" i="1" s="1"/>
  <c r="V37" i="1"/>
  <c r="W37" i="1"/>
  <c r="O38" i="1"/>
  <c r="P38" i="1"/>
  <c r="Q38" i="1"/>
  <c r="R38" i="1" s="1"/>
  <c r="V38" i="1"/>
  <c r="W38" i="1"/>
  <c r="O39" i="1"/>
  <c r="P39" i="1"/>
  <c r="Q39" i="1"/>
  <c r="R39" i="1" s="1"/>
  <c r="V39" i="1"/>
  <c r="W39" i="1"/>
  <c r="O40" i="1"/>
  <c r="P40" i="1"/>
  <c r="Q40" i="1"/>
  <c r="R40" i="1" s="1"/>
  <c r="V40" i="1"/>
  <c r="W40" i="1"/>
  <c r="O41" i="1"/>
  <c r="P41" i="1"/>
  <c r="Q41" i="1"/>
  <c r="R41" i="1" s="1"/>
  <c r="V41" i="1"/>
  <c r="W41" i="1"/>
  <c r="O42" i="1"/>
  <c r="P42" i="1"/>
  <c r="Q42" i="1"/>
  <c r="R42" i="1" s="1"/>
  <c r="V42" i="1"/>
  <c r="W42" i="1"/>
  <c r="O43" i="1"/>
  <c r="P43" i="1"/>
  <c r="Q43" i="1"/>
  <c r="R43" i="1" s="1"/>
  <c r="V43" i="1"/>
  <c r="W43" i="1"/>
  <c r="O44" i="1"/>
  <c r="P44" i="1"/>
  <c r="Q44" i="1"/>
  <c r="R44" i="1" s="1"/>
  <c r="V44" i="1"/>
  <c r="W44" i="1"/>
  <c r="O45" i="1"/>
  <c r="P45" i="1"/>
  <c r="Q45" i="1"/>
  <c r="R45" i="1" s="1"/>
  <c r="T45" i="1"/>
  <c r="V45" i="1"/>
  <c r="W45" i="1"/>
  <c r="O46" i="1"/>
  <c r="P46" i="1"/>
  <c r="Q46" i="1"/>
  <c r="R46" i="1" s="1"/>
  <c r="V46" i="1"/>
  <c r="W46" i="1"/>
  <c r="O47" i="1"/>
  <c r="P47" i="1"/>
  <c r="Q47" i="1"/>
  <c r="R47" i="1" s="1"/>
  <c r="V47" i="1"/>
  <c r="W47" i="1"/>
  <c r="O48" i="1"/>
  <c r="P48" i="1"/>
  <c r="Q48" i="1"/>
  <c r="R48" i="1" s="1"/>
  <c r="V48" i="1"/>
  <c r="W48" i="1"/>
  <c r="O49" i="1"/>
  <c r="P49" i="1"/>
  <c r="Q49" i="1"/>
  <c r="R49" i="1" s="1"/>
  <c r="T49" i="1"/>
  <c r="V49" i="1"/>
  <c r="W49" i="1"/>
  <c r="O50" i="1"/>
  <c r="P50" i="1"/>
  <c r="Q50" i="1"/>
  <c r="R50" i="1" s="1"/>
  <c r="V50" i="1"/>
  <c r="W50" i="1"/>
  <c r="O51" i="1"/>
  <c r="P51" i="1"/>
  <c r="Q51" i="1"/>
  <c r="R51" i="1" s="1"/>
  <c r="V51" i="1"/>
  <c r="W51" i="1"/>
  <c r="O52" i="1"/>
  <c r="P52" i="1"/>
  <c r="Q52" i="1"/>
  <c r="R52" i="1" s="1"/>
  <c r="V52" i="1"/>
  <c r="W52" i="1"/>
  <c r="O53" i="1"/>
  <c r="P53" i="1"/>
  <c r="Q53" i="1"/>
  <c r="R53" i="1" s="1"/>
  <c r="V53" i="1"/>
  <c r="W53" i="1"/>
  <c r="O54" i="1"/>
  <c r="P54" i="1"/>
  <c r="Q54" i="1"/>
  <c r="R54" i="1" s="1"/>
  <c r="V54" i="1"/>
  <c r="W54" i="1"/>
  <c r="O55" i="1"/>
  <c r="P55" i="1"/>
  <c r="Q55" i="1"/>
  <c r="R55" i="1" s="1"/>
  <c r="V55" i="1"/>
  <c r="W55" i="1"/>
  <c r="O56" i="1"/>
  <c r="P56" i="1"/>
  <c r="Q56" i="1"/>
  <c r="R56" i="1" s="1"/>
  <c r="V56" i="1"/>
  <c r="W56" i="1"/>
  <c r="O57" i="1"/>
  <c r="P57" i="1"/>
  <c r="Q57" i="1"/>
  <c r="R57" i="1" s="1"/>
  <c r="T57" i="1"/>
  <c r="V57" i="1"/>
  <c r="W57" i="1"/>
  <c r="O58" i="1"/>
  <c r="P58" i="1"/>
  <c r="Q58" i="1"/>
  <c r="R58" i="1" s="1"/>
  <c r="V58" i="1"/>
  <c r="W58" i="1"/>
  <c r="O59" i="1"/>
  <c r="P59" i="1"/>
  <c r="Q59" i="1"/>
  <c r="R59" i="1" s="1"/>
  <c r="V59" i="1"/>
  <c r="W59" i="1"/>
  <c r="O60" i="1"/>
  <c r="P60" i="1"/>
  <c r="Q60" i="1"/>
  <c r="R60" i="1" s="1"/>
  <c r="V60" i="1"/>
  <c r="W60" i="1"/>
  <c r="O61" i="1"/>
  <c r="P61" i="1"/>
  <c r="Q61" i="1"/>
  <c r="R61" i="1" s="1"/>
  <c r="V61" i="1"/>
  <c r="W61" i="1"/>
  <c r="O62" i="1"/>
  <c r="P62" i="1"/>
  <c r="Q62" i="1"/>
  <c r="R62" i="1" s="1"/>
  <c r="V62" i="1"/>
  <c r="W62" i="1"/>
  <c r="O63" i="1"/>
  <c r="P63" i="1"/>
  <c r="Q63" i="1"/>
  <c r="R63" i="1" s="1"/>
  <c r="V63" i="1"/>
  <c r="W63" i="1"/>
  <c r="O64" i="1"/>
  <c r="P64" i="1"/>
  <c r="Q64" i="1"/>
  <c r="R64" i="1" s="1"/>
  <c r="V64" i="1"/>
  <c r="W64" i="1"/>
  <c r="O65" i="1"/>
  <c r="P65" i="1"/>
  <c r="Q65" i="1"/>
  <c r="R65" i="1" s="1"/>
  <c r="T65" i="1"/>
  <c r="V65" i="1"/>
  <c r="W65" i="1"/>
  <c r="O66" i="1"/>
  <c r="P66" i="1"/>
  <c r="Q66" i="1"/>
  <c r="R66" i="1" s="1"/>
  <c r="V66" i="1"/>
  <c r="W66" i="1"/>
  <c r="O67" i="1"/>
  <c r="P67" i="1"/>
  <c r="Q67" i="1"/>
  <c r="R67" i="1" s="1"/>
  <c r="V67" i="1"/>
  <c r="W67" i="1"/>
  <c r="O68" i="1"/>
  <c r="P68" i="1"/>
  <c r="Q68" i="1"/>
  <c r="R68" i="1" s="1"/>
  <c r="V68" i="1"/>
  <c r="W68" i="1"/>
  <c r="O69" i="1"/>
  <c r="P69" i="1"/>
  <c r="Q69" i="1"/>
  <c r="R69" i="1" s="1"/>
  <c r="V69" i="1"/>
  <c r="W69" i="1"/>
  <c r="O70" i="1"/>
  <c r="P70" i="1"/>
  <c r="Q70" i="1"/>
  <c r="R70" i="1" s="1"/>
  <c r="V70" i="1"/>
  <c r="W70" i="1"/>
  <c r="O71" i="1"/>
  <c r="P71" i="1"/>
  <c r="Q71" i="1"/>
  <c r="R71" i="1" s="1"/>
  <c r="V71" i="1"/>
  <c r="W71" i="1"/>
  <c r="W2" i="1"/>
  <c r="V2" i="1"/>
  <c r="Q2" i="1"/>
  <c r="R2" i="1" s="1"/>
  <c r="P2" i="1"/>
  <c r="O2" i="1"/>
  <c r="T2" i="1" l="1"/>
  <c r="U2" i="1" s="1"/>
  <c r="T69" i="1"/>
  <c r="T37" i="1"/>
  <c r="T16" i="1"/>
  <c r="U16" i="1" s="1"/>
  <c r="T13" i="1"/>
  <c r="U13" i="1" s="1"/>
  <c r="T3" i="1"/>
  <c r="U3" i="1" s="1"/>
  <c r="T61" i="1"/>
  <c r="U61" i="1" s="1"/>
  <c r="T29" i="1"/>
  <c r="T20" i="1"/>
  <c r="T17" i="1"/>
  <c r="T7" i="1"/>
  <c r="T41" i="1"/>
  <c r="T4" i="1"/>
  <c r="T53" i="1"/>
  <c r="U53" i="1" s="1"/>
  <c r="T21" i="1"/>
  <c r="U21" i="1" s="1"/>
  <c r="T8" i="1"/>
  <c r="U20" i="1"/>
  <c r="U12" i="1"/>
  <c r="U8" i="1"/>
  <c r="U4" i="1"/>
  <c r="T70" i="1"/>
  <c r="U70" i="1" s="1"/>
  <c r="T66" i="1"/>
  <c r="U66" i="1" s="1"/>
  <c r="T62" i="1"/>
  <c r="T58" i="1"/>
  <c r="U58" i="1" s="1"/>
  <c r="T54" i="1"/>
  <c r="U54" i="1" s="1"/>
  <c r="T50" i="1"/>
  <c r="U50" i="1" s="1"/>
  <c r="T46" i="1"/>
  <c r="U46" i="1" s="1"/>
  <c r="T42" i="1"/>
  <c r="U42" i="1" s="1"/>
  <c r="T38" i="1"/>
  <c r="U38" i="1" s="1"/>
  <c r="T34" i="1"/>
  <c r="U34" i="1" s="1"/>
  <c r="T30" i="1"/>
  <c r="T26" i="1"/>
  <c r="T22" i="1"/>
  <c r="T18" i="1"/>
  <c r="T14" i="1"/>
  <c r="U14" i="1" s="1"/>
  <c r="T10" i="1"/>
  <c r="U10" i="1" s="1"/>
  <c r="U69" i="1"/>
  <c r="U65" i="1"/>
  <c r="U57" i="1"/>
  <c r="U49" i="1"/>
  <c r="U45" i="1"/>
  <c r="U41" i="1"/>
  <c r="U37" i="1"/>
  <c r="U33" i="1"/>
  <c r="U29" i="1"/>
  <c r="U25" i="1"/>
  <c r="U17" i="1"/>
  <c r="U9" i="1"/>
  <c r="U5" i="1"/>
  <c r="T71" i="1"/>
  <c r="U71" i="1" s="1"/>
  <c r="T67" i="1"/>
  <c r="T63" i="1"/>
  <c r="U63" i="1" s="1"/>
  <c r="T59" i="1"/>
  <c r="U59" i="1" s="1"/>
  <c r="T55" i="1"/>
  <c r="U55" i="1" s="1"/>
  <c r="T51" i="1"/>
  <c r="U51" i="1" s="1"/>
  <c r="T47" i="1"/>
  <c r="U47" i="1" s="1"/>
  <c r="T43" i="1"/>
  <c r="U43" i="1" s="1"/>
  <c r="T39" i="1"/>
  <c r="U39" i="1" s="1"/>
  <c r="T35" i="1"/>
  <c r="T31" i="1"/>
  <c r="U31" i="1" s="1"/>
  <c r="T27" i="1"/>
  <c r="T23" i="1"/>
  <c r="T19" i="1"/>
  <c r="U19" i="1" s="1"/>
  <c r="T15" i="1"/>
  <c r="U15" i="1" s="1"/>
  <c r="T11" i="1"/>
  <c r="U11" i="1" s="1"/>
  <c r="U62" i="1"/>
  <c r="U30" i="1"/>
  <c r="U26" i="1"/>
  <c r="U22" i="1"/>
  <c r="U18" i="1"/>
  <c r="U6" i="1"/>
  <c r="T68" i="1"/>
  <c r="U68" i="1" s="1"/>
  <c r="T64" i="1"/>
  <c r="U64" i="1" s="1"/>
  <c r="T60" i="1"/>
  <c r="U60" i="1" s="1"/>
  <c r="T56" i="1"/>
  <c r="U56" i="1" s="1"/>
  <c r="T52" i="1"/>
  <c r="U52" i="1" s="1"/>
  <c r="T48" i="1"/>
  <c r="U48" i="1" s="1"/>
  <c r="T44" i="1"/>
  <c r="U44" i="1" s="1"/>
  <c r="T40" i="1"/>
  <c r="U40" i="1" s="1"/>
  <c r="T36" i="1"/>
  <c r="U36" i="1" s="1"/>
  <c r="T32" i="1"/>
  <c r="U32" i="1" s="1"/>
  <c r="T28" i="1"/>
  <c r="U28" i="1" s="1"/>
  <c r="T24" i="1"/>
  <c r="U24" i="1" s="1"/>
  <c r="U67" i="1"/>
  <c r="U35" i="1"/>
  <c r="U27" i="1"/>
  <c r="U23" i="1"/>
  <c r="U7" i="1"/>
</calcChain>
</file>

<file path=xl/sharedStrings.xml><?xml version="1.0" encoding="utf-8"?>
<sst xmlns="http://schemas.openxmlformats.org/spreadsheetml/2006/main" count="1073" uniqueCount="586">
  <si>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</si>
  <si>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</si>
  <si>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</si>
  <si>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</si>
  <si>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</si>
  <si>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</si>
  <si>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</si>
  <si>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</si>
  <si>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</si>
  <si>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</si>
  <si>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</si>
  <si>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</si>
  <si>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</si>
  <si>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</si>
  <si>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</si>
  <si>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</si>
  <si>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</si>
  <si>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</si>
  <si>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</si>
  <si>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</si>
  <si>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</si>
  <si>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</si>
  <si>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</si>
  <si>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</si>
  <si>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DR/PUN/23-24/56015046</t>
  </si>
  <si>
    <t>CIMH24/027000750</t>
  </si>
  <si>
    <t>TATA COMMUNICATIONS TRANSFORMATION SERVICES LIMITED</t>
  </si>
  <si>
    <t>SHIVNERI CAR RENTALS PVT LTD</t>
  </si>
  <si>
    <t>Sachin R Patil</t>
  </si>
  <si>
    <t>OSTN G/G : 1 Day/300 Kms</t>
  </si>
  <si>
    <t>35750</t>
  </si>
  <si>
    <t>0</t>
  </si>
  <si>
    <t>4290</t>
  </si>
  <si>
    <t>40040</t>
  </si>
  <si>
    <t>MH12SF4656</t>
  </si>
  <si>
    <t>AKSHAY</t>
  </si>
  <si>
    <t>+917028818068</t>
  </si>
  <si>
    <t>2</t>
  </si>
  <si>
    <t>DR/PUN/23-24/56017314</t>
  </si>
  <si>
    <t>CPUN24/056008236</t>
  </si>
  <si>
    <t>John Deere India Pvt Ltd -CC A/C</t>
  </si>
  <si>
    <t>GIRISH BHUVA</t>
  </si>
  <si>
    <t>SP P/P : 6HRS/180KMS</t>
  </si>
  <si>
    <t>7950</t>
  </si>
  <si>
    <t>320</t>
  </si>
  <si>
    <t>992.4</t>
  </si>
  <si>
    <t>9262.4</t>
  </si>
  <si>
    <t>MH12SF7065</t>
  </si>
  <si>
    <t>KEDAR</t>
  </si>
  <si>
    <t>+918530117436</t>
  </si>
  <si>
    <t>3</t>
  </si>
  <si>
    <t>DR/PUN/23-24/56015847</t>
  </si>
  <si>
    <t>CIMH24/027000811</t>
  </si>
  <si>
    <t>FOSECO INDIA LIMITED</t>
  </si>
  <si>
    <t>Mr. Daljit Banga  &amp;  Mr. Mohit Mangal</t>
  </si>
  <si>
    <t>SP G/G : MUM-PUN ONE WAY DROP</t>
  </si>
  <si>
    <t>7500</t>
  </si>
  <si>
    <t>610</t>
  </si>
  <si>
    <t>973.2</t>
  </si>
  <si>
    <t>9083.2</t>
  </si>
  <si>
    <t>MH12PQ3465</t>
  </si>
  <si>
    <t>JIVAN</t>
  </si>
  <si>
    <t>+917757945685</t>
  </si>
  <si>
    <t>4</t>
  </si>
  <si>
    <t>DR/PUN/23-24/56017657</t>
  </si>
  <si>
    <t>CIMH24/027000872</t>
  </si>
  <si>
    <t>HILTI TECHNOLOGY SOLUTIONS INDIA PRIVATE LIMITED</t>
  </si>
  <si>
    <t>KIRAN VENKAT CHIMALKONDA; Sandeep Deshpande; Nupur Pitalia</t>
  </si>
  <si>
    <t>8200</t>
  </si>
  <si>
    <t>520</t>
  </si>
  <si>
    <t>1046.4</t>
  </si>
  <si>
    <t>9766.4</t>
  </si>
  <si>
    <t>MH12SF3756</t>
  </si>
  <si>
    <t>Sachin</t>
  </si>
  <si>
    <t>+917350677267</t>
  </si>
  <si>
    <t>5</t>
  </si>
  <si>
    <t>DR/PUN/23-24/56017658</t>
  </si>
  <si>
    <t>Arnab Roy, Rahul Bhardwaj</t>
  </si>
  <si>
    <t>MH12QW6156</t>
  </si>
  <si>
    <t>Saliam</t>
  </si>
  <si>
    <t>+917020265718</t>
  </si>
  <si>
    <t>6</t>
  </si>
  <si>
    <t>DR/PUN/23-24/56012659</t>
  </si>
  <si>
    <t>CPUN24/056008370</t>
  </si>
  <si>
    <t>JOHN DEERE INDIA PRIVATE LIMITED</t>
  </si>
  <si>
    <t>Anand Mudanur</t>
  </si>
  <si>
    <t>5950</t>
  </si>
  <si>
    <t>787.2</t>
  </si>
  <si>
    <t>7347.2</t>
  </si>
  <si>
    <t>MH12QW7065</t>
  </si>
  <si>
    <t>Hanumant</t>
  </si>
  <si>
    <t>+918861493546</t>
  </si>
  <si>
    <t>7</t>
  </si>
  <si>
    <t>DR/PUN/23-24/56017736</t>
  </si>
  <si>
    <t>CPUN24/056008527</t>
  </si>
  <si>
    <t>MR SHAILESH SHARMA</t>
  </si>
  <si>
    <t>5450</t>
  </si>
  <si>
    <t>287</t>
  </si>
  <si>
    <t>688.44</t>
  </si>
  <si>
    <t>6425.44</t>
  </si>
  <si>
    <t>MH12QW9165</t>
  </si>
  <si>
    <t>ALI</t>
  </si>
  <si>
    <t>+919096763546</t>
  </si>
  <si>
    <t>8</t>
  </si>
  <si>
    <t>DR/PUN/23-24/56013620</t>
  </si>
  <si>
    <t>CPUN24/056008475</t>
  </si>
  <si>
    <t>AMIT ALOK VERMA</t>
  </si>
  <si>
    <t>692.4</t>
  </si>
  <si>
    <t>6462.4</t>
  </si>
  <si>
    <t>MH12SF3765</t>
  </si>
  <si>
    <t>SANJAY</t>
  </si>
  <si>
    <t>+917875003017</t>
  </si>
  <si>
    <t>9</t>
  </si>
  <si>
    <t>DR/PUN/23-24/56017336</t>
  </si>
  <si>
    <t>CPUN24/056008679</t>
  </si>
  <si>
    <t>NOVARTIS HEALTHCARE PRIVATE LIMITED</t>
  </si>
  <si>
    <t>Vaishnavi NSS</t>
  </si>
  <si>
    <t>OSTN G/G : 1 Day/250 Kms</t>
  </si>
  <si>
    <t>5590</t>
  </si>
  <si>
    <t>360</t>
  </si>
  <si>
    <t>714</t>
  </si>
  <si>
    <t>6664</t>
  </si>
  <si>
    <t>Nabi</t>
  </si>
  <si>
    <t>+917875266258</t>
  </si>
  <si>
    <t>10</t>
  </si>
  <si>
    <t>DR/PUN/23-24/56017999</t>
  </si>
  <si>
    <t>CIMH24/027000791</t>
  </si>
  <si>
    <t>MCKINSEY &amp; COMPANY INDIA LLP</t>
  </si>
  <si>
    <t>Arun Kumar S</t>
  </si>
  <si>
    <t>11670</t>
  </si>
  <si>
    <t>1443.6</t>
  </si>
  <si>
    <t>13473.6</t>
  </si>
  <si>
    <t>MH12SF7056</t>
  </si>
  <si>
    <t>Prakash</t>
  </si>
  <si>
    <t>+919324823997</t>
  </si>
  <si>
    <t>11</t>
  </si>
  <si>
    <t>DR/PUN/23-24/56015724</t>
  </si>
  <si>
    <t>CPUN24/056008721</t>
  </si>
  <si>
    <t>PARKAR HEEBA EBRAHIM</t>
  </si>
  <si>
    <t>697.2</t>
  </si>
  <si>
    <t>6507.2</t>
  </si>
  <si>
    <t>NADI</t>
  </si>
  <si>
    <t>12</t>
  </si>
  <si>
    <t>DR/PUN/23-24/56018231</t>
  </si>
  <si>
    <t>CPUN24/056008659</t>
  </si>
  <si>
    <t>CAPGEMINI TECHNOLOGY SERVICES INDIA LIMITED</t>
  </si>
  <si>
    <t>Zal  Lord</t>
  </si>
  <si>
    <t>3450</t>
  </si>
  <si>
    <t>452.4</t>
  </si>
  <si>
    <t>4222.4</t>
  </si>
  <si>
    <t>RAVI</t>
  </si>
  <si>
    <t>+917559182779</t>
  </si>
  <si>
    <t>13</t>
  </si>
  <si>
    <t>DR/PUN/23-24/56018246</t>
  </si>
  <si>
    <t>Mr. Avinash Kumar</t>
  </si>
  <si>
    <t>6500</t>
  </si>
  <si>
    <t>842.4</t>
  </si>
  <si>
    <t>7862.4</t>
  </si>
  <si>
    <t>14</t>
  </si>
  <si>
    <t>DR/PUN/23-24/56018360</t>
  </si>
  <si>
    <t>Geetanjali Kashyap</t>
  </si>
  <si>
    <t>G/G : 4/40</t>
  </si>
  <si>
    <t>1500</t>
  </si>
  <si>
    <t>420</t>
  </si>
  <si>
    <t>230.4</t>
  </si>
  <si>
    <t>2150.4</t>
  </si>
  <si>
    <t>PRASHANT</t>
  </si>
  <si>
    <t>+919107569191</t>
  </si>
  <si>
    <t>15</t>
  </si>
  <si>
    <t>DR/PUN/23-24/56018209</t>
  </si>
  <si>
    <t>Kalina Pencheva, Kathrin Spiegel, Oliver Glockner</t>
  </si>
  <si>
    <t>720</t>
  </si>
  <si>
    <t>1070.4</t>
  </si>
  <si>
    <t>9990.4</t>
  </si>
  <si>
    <t>16</t>
  </si>
  <si>
    <t>DR/PUN/23-24/56013355</t>
  </si>
  <si>
    <t>Georg Connert</t>
  </si>
  <si>
    <t>17</t>
  </si>
  <si>
    <t>DR/PUN/23-24/56012321</t>
  </si>
  <si>
    <t>Andrew McKnight</t>
  </si>
  <si>
    <t>1057.2</t>
  </si>
  <si>
    <t>9867.2</t>
  </si>
  <si>
    <t>MH12PQ3456</t>
  </si>
  <si>
    <t>SANTOSH</t>
  </si>
  <si>
    <t>+917507290187</t>
  </si>
  <si>
    <t>18</t>
  </si>
  <si>
    <t>DR/PUN/23-24/56014180</t>
  </si>
  <si>
    <t>CPUN24/056008946</t>
  </si>
  <si>
    <t>Muttepawar Manoj Tulsidas</t>
  </si>
  <si>
    <t>5500</t>
  </si>
  <si>
    <t>630</t>
  </si>
  <si>
    <t>735.6</t>
  </si>
  <si>
    <t>6865.6</t>
  </si>
  <si>
    <t>19</t>
  </si>
  <si>
    <t>DR/PUN/23-24/56018502</t>
  </si>
  <si>
    <t>CPUN24/056008809</t>
  </si>
  <si>
    <t>NIHILENT LIMITED</t>
  </si>
  <si>
    <t>Nichal Jain</t>
  </si>
  <si>
    <t>PRAKASH</t>
  </si>
  <si>
    <t>20</t>
  </si>
  <si>
    <t>DR/PUN/23-24/56013292</t>
  </si>
  <si>
    <t>Inge Zijlstra</t>
  </si>
  <si>
    <t>MH12SF2565</t>
  </si>
  <si>
    <t>PRAVIN</t>
  </si>
  <si>
    <t>+919970141684</t>
  </si>
  <si>
    <t>21</t>
  </si>
  <si>
    <t>DR/PUN/23-24/56011479</t>
  </si>
  <si>
    <t>Xavier Vallribera</t>
  </si>
  <si>
    <t>SHALEM</t>
  </si>
  <si>
    <t>22</t>
  </si>
  <si>
    <t>DR/PUN/23-24/56018098</t>
  </si>
  <si>
    <t>CPUN24/056008808</t>
  </si>
  <si>
    <t>Marco Reinards c/o Gauri Nadiger</t>
  </si>
  <si>
    <t>407</t>
  </si>
  <si>
    <t>1002.84</t>
  </si>
  <si>
    <t>9359.84</t>
  </si>
  <si>
    <t>MH12QW9756</t>
  </si>
  <si>
    <t>SACHIN M</t>
  </si>
  <si>
    <t>+917083484616</t>
  </si>
  <si>
    <t>23</t>
  </si>
  <si>
    <t>DR/PUN/23-24/56018309</t>
  </si>
  <si>
    <t>CIMH24/027000885</t>
  </si>
  <si>
    <t>TIAA GLOBAL BUSINESS SERVICES (INDIA) PRIVATE LIMITED-PUN</t>
  </si>
  <si>
    <t>Ashish Pandey + 2</t>
  </si>
  <si>
    <t>SP G/G : MUM-PUN/MUM-NASIK ONE WAY DROP</t>
  </si>
  <si>
    <t>11715</t>
  </si>
  <si>
    <t>1492.2</t>
  </si>
  <si>
    <t>13927.2</t>
  </si>
  <si>
    <t>MH12QW9765</t>
  </si>
  <si>
    <t>CHITAMANI</t>
  </si>
  <si>
    <t>+919096341051</t>
  </si>
  <si>
    <t>24</t>
  </si>
  <si>
    <t>DR/PUN/23-24/56018308</t>
  </si>
  <si>
    <t>Ujjwal Kumar + 2</t>
  </si>
  <si>
    <t>SP G/G : MUM-PUN/MUM-NASIK SAME DAY RETURN</t>
  </si>
  <si>
    <t>11250</t>
  </si>
  <si>
    <t>1436.4</t>
  </si>
  <si>
    <t>13406.4</t>
  </si>
  <si>
    <t>SHUBHAM</t>
  </si>
  <si>
    <t>+919623148168</t>
  </si>
  <si>
    <t>25</t>
  </si>
  <si>
    <t>DR/PUN/23-24/56017765</t>
  </si>
  <si>
    <t>CPUN24/056008949</t>
  </si>
  <si>
    <t>Fabiano Peiter</t>
  </si>
  <si>
    <t>G/G : 12/100</t>
  </si>
  <si>
    <t>50</t>
  </si>
  <si>
    <t>960</t>
  </si>
  <si>
    <t>8960</t>
  </si>
  <si>
    <t>MH12SF5256</t>
  </si>
  <si>
    <t>RANGRAO</t>
  </si>
  <si>
    <t>+917028827641</t>
  </si>
  <si>
    <t>26</t>
  </si>
  <si>
    <t>DR/PUN/23-24/56017764</t>
  </si>
  <si>
    <t>CPUN24/056008951</t>
  </si>
  <si>
    <t>7600</t>
  </si>
  <si>
    <t>918</t>
  </si>
  <si>
    <t>8568</t>
  </si>
  <si>
    <t>SACHIN</t>
  </si>
  <si>
    <t>27</t>
  </si>
  <si>
    <t>DR/PUN/23-24/56018599</t>
  </si>
  <si>
    <t>CPUN24/056009252</t>
  </si>
  <si>
    <t>LARSEN &amp; TOUBRO LIMITED</t>
  </si>
  <si>
    <t>Mr. Nitin Agrawal</t>
  </si>
  <si>
    <t>19050</t>
  </si>
  <si>
    <t>60</t>
  </si>
  <si>
    <t>2293.2</t>
  </si>
  <si>
    <t>21403.2</t>
  </si>
  <si>
    <t>MH12SF2556</t>
  </si>
  <si>
    <t>28</t>
  </si>
  <si>
    <t>DR/PUN/23-24/56018365</t>
  </si>
  <si>
    <t>CIMH24/027000887</t>
  </si>
  <si>
    <t>SAP INDIA PVT LTD -FIELDS SERVICES</t>
  </si>
  <si>
    <t>Sougata Sinha</t>
  </si>
  <si>
    <t>SP G/G : MUM-PUN SAME DAY RETURN</t>
  </si>
  <si>
    <t>9250</t>
  </si>
  <si>
    <t>1196.4</t>
  </si>
  <si>
    <t>11166.4</t>
  </si>
  <si>
    <t>SACHIN MANE</t>
  </si>
  <si>
    <t>29</t>
  </si>
  <si>
    <t>DR/PUN/23-24/56018615</t>
  </si>
  <si>
    <t>CPUN24/056008957</t>
  </si>
  <si>
    <t>8300</t>
  </si>
  <si>
    <t>998.4</t>
  </si>
  <si>
    <t>9318.4</t>
  </si>
  <si>
    <t>30</t>
  </si>
  <si>
    <t>DR/PUN/23-24/56018616</t>
  </si>
  <si>
    <t>CPUN24/056008956</t>
  </si>
  <si>
    <t>PRADEEP</t>
  </si>
  <si>
    <t>+917709853081</t>
  </si>
  <si>
    <t>31</t>
  </si>
  <si>
    <t>DR/PUN/23-24/56018711</t>
  </si>
  <si>
    <t>Breasha GUPTA</t>
  </si>
  <si>
    <t>8450</t>
  </si>
  <si>
    <t>445</t>
  </si>
  <si>
    <t>1067.4</t>
  </si>
  <si>
    <t>9962.4</t>
  </si>
  <si>
    <t>PRAVIN KATKAR</t>
  </si>
  <si>
    <t>32</t>
  </si>
  <si>
    <t>DR/PUN/23-24/56017528</t>
  </si>
  <si>
    <t>CPUN24/056008958</t>
  </si>
  <si>
    <t>TATA CAPITAL FINANCIAL SERVICES LTD.</t>
  </si>
  <si>
    <t>Ms. Shriti Sengupta</t>
  </si>
  <si>
    <t>6450</t>
  </si>
  <si>
    <t>812.4</t>
  </si>
  <si>
    <t>7582.4</t>
  </si>
  <si>
    <t>33</t>
  </si>
  <si>
    <t>DR/PUN/23-24/56018432</t>
  </si>
  <si>
    <t>CPUN24/056009117</t>
  </si>
  <si>
    <t>Sunil Agrawal</t>
  </si>
  <si>
    <t>4750</t>
  </si>
  <si>
    <t>608.4</t>
  </si>
  <si>
    <t>5678.4</t>
  </si>
  <si>
    <t>34</t>
  </si>
  <si>
    <t>DR/PUN/23-24/56018719</t>
  </si>
  <si>
    <t>Vardhan Bankar</t>
  </si>
  <si>
    <t>P/P : 2/20</t>
  </si>
  <si>
    <t>1323</t>
  </si>
  <si>
    <t>158.76</t>
  </si>
  <si>
    <t>1481.76</t>
  </si>
  <si>
    <t>MH12PQ7056</t>
  </si>
  <si>
    <t>35</t>
  </si>
  <si>
    <t>DR/PUN/23-24/56018732</t>
  </si>
  <si>
    <t>CPUN24/056008955</t>
  </si>
  <si>
    <t>MTU INDIA PRIVATE LIMITED-EARC-PUNE</t>
  </si>
  <si>
    <t>Moneksh Chauhan, Gaurav Mistry</t>
  </si>
  <si>
    <t>G/G : 8/80</t>
  </si>
  <si>
    <t>2400</t>
  </si>
  <si>
    <t>100</t>
  </si>
  <si>
    <t>300</t>
  </si>
  <si>
    <t>2800</t>
  </si>
  <si>
    <t>36</t>
  </si>
  <si>
    <t>DR/PUN/23-24/56018780</t>
  </si>
  <si>
    <t>CPUN24/056009130</t>
  </si>
  <si>
    <t>9840</t>
  </si>
  <si>
    <t>1180.8</t>
  </si>
  <si>
    <t>11020.8</t>
  </si>
  <si>
    <t>37</t>
  </si>
  <si>
    <t>DR/PUN/23-24/56018781</t>
  </si>
  <si>
    <t>CPUN24/056008936</t>
  </si>
  <si>
    <t>8965</t>
  </si>
  <si>
    <t>1075.8</t>
  </si>
  <si>
    <t>10040.8</t>
  </si>
  <si>
    <t>38</t>
  </si>
  <si>
    <t>DR/PUN/23-24/56018636</t>
  </si>
  <si>
    <t>CPUN24/056009131</t>
  </si>
  <si>
    <t>OMRON AUTOMATION PVT LTD</t>
  </si>
  <si>
    <t>Sachin Swam</t>
  </si>
  <si>
    <t>15916</t>
  </si>
  <si>
    <t>805</t>
  </si>
  <si>
    <t>2006.52</t>
  </si>
  <si>
    <t>18727.52</t>
  </si>
  <si>
    <t>39</t>
  </si>
  <si>
    <t>DR/PUN/23-24/56018307</t>
  </si>
  <si>
    <t>Nidhi Nair + 2</t>
  </si>
  <si>
    <t>10000</t>
  </si>
  <si>
    <t>1243.2</t>
  </si>
  <si>
    <t>11603.2</t>
  </si>
  <si>
    <t>ARBAZ</t>
  </si>
  <si>
    <t>+919561959559</t>
  </si>
  <si>
    <t>40</t>
  </si>
  <si>
    <t>DR/PUN/23-24/56018752</t>
  </si>
  <si>
    <t>CPUN24/056009116</t>
  </si>
  <si>
    <t>DELL INTERNATIONAL SERVICES INDIA PRIVATE LIMITED</t>
  </si>
  <si>
    <t>Mr. Rajat Jain</t>
  </si>
  <si>
    <t>P/P : 8/80</t>
  </si>
  <si>
    <t>2130</t>
  </si>
  <si>
    <t>267.6</t>
  </si>
  <si>
    <t>2497.6</t>
  </si>
  <si>
    <t>MH12RN5565</t>
  </si>
  <si>
    <t>HANUMANT</t>
  </si>
  <si>
    <t>41</t>
  </si>
  <si>
    <t>DR/PUN/23-24/56018794</t>
  </si>
  <si>
    <t>CIMH24/027000809</t>
  </si>
  <si>
    <t>MATHWORKS INDIA PRIVATE LIMITED</t>
  </si>
  <si>
    <t>Siddheshwar Mahajan</t>
  </si>
  <si>
    <t>11070</t>
  </si>
  <si>
    <t>485</t>
  </si>
  <si>
    <t>1386.6</t>
  </si>
  <si>
    <t>12941.6</t>
  </si>
  <si>
    <t>MH12KN7629</t>
  </si>
  <si>
    <t>ABHINAV</t>
  </si>
  <si>
    <t>+917350376563</t>
  </si>
  <si>
    <t>42</t>
  </si>
  <si>
    <t>DR/PUN/23-24/56018800</t>
  </si>
  <si>
    <t>CIMH24/027000765</t>
  </si>
  <si>
    <t>Mohit Khatri</t>
  </si>
  <si>
    <t>1998</t>
  </si>
  <si>
    <t>251.76</t>
  </si>
  <si>
    <t>2349.76</t>
  </si>
  <si>
    <t>MH12PQ7965</t>
  </si>
  <si>
    <t>SUKHDEV</t>
  </si>
  <si>
    <t>+917058047254</t>
  </si>
  <si>
    <t>43</t>
  </si>
  <si>
    <t>DR/PUN/23-24/56018259</t>
  </si>
  <si>
    <t>CPUN24/056009118</t>
  </si>
  <si>
    <t>Sanjiv Srinivasan</t>
  </si>
  <si>
    <t>457.2</t>
  </si>
  <si>
    <t>4267.2</t>
  </si>
  <si>
    <t>MH12QW9156</t>
  </si>
  <si>
    <t>ANAND</t>
  </si>
  <si>
    <t>+916361054714</t>
  </si>
  <si>
    <t>44</t>
  </si>
  <si>
    <t>DR/PUN/23-24/56018720</t>
  </si>
  <si>
    <t>CPUN24/056009121</t>
  </si>
  <si>
    <t>Koustubh  Mangrulkar</t>
  </si>
  <si>
    <t>45</t>
  </si>
  <si>
    <t>DR/PUN/23-24/56018945</t>
  </si>
  <si>
    <t>Tanya Rawal</t>
  </si>
  <si>
    <t>1248.84</t>
  </si>
  <si>
    <t>11655.84</t>
  </si>
  <si>
    <t>46</t>
  </si>
  <si>
    <t>DR/PUN/23-24/56018755</t>
  </si>
  <si>
    <t>CPUN24/056009204</t>
  </si>
  <si>
    <t>PREMIUM TRANSMISSION LIMITED</t>
  </si>
  <si>
    <t>Bankim Chokshi</t>
  </si>
  <si>
    <t>12900</t>
  </si>
  <si>
    <t>1548</t>
  </si>
  <si>
    <t>14448</t>
  </si>
  <si>
    <t>MH12QW2556</t>
  </si>
  <si>
    <t>SACHIN JAWALE</t>
  </si>
  <si>
    <t>47</t>
  </si>
  <si>
    <t>DR/PUN/23-24/56018942</t>
  </si>
  <si>
    <t>CPUN24/056009132</t>
  </si>
  <si>
    <t>48</t>
  </si>
  <si>
    <t>DR/PUN/23-24/56018943</t>
  </si>
  <si>
    <t>CPUN24/056009133</t>
  </si>
  <si>
    <t>6200</t>
  </si>
  <si>
    <t>746.4</t>
  </si>
  <si>
    <t>6966.4</t>
  </si>
  <si>
    <t>49</t>
  </si>
  <si>
    <t>DR/PUN/23-24/56018815</t>
  </si>
  <si>
    <t>CPUN24/056009250</t>
  </si>
  <si>
    <t>Mr. Virendra  Deshpande</t>
  </si>
  <si>
    <t>11850</t>
  </si>
  <si>
    <t>175</t>
  </si>
  <si>
    <t>1443</t>
  </si>
  <si>
    <t>13468</t>
  </si>
  <si>
    <t>MH12VF8678</t>
  </si>
  <si>
    <t>+917620198002</t>
  </si>
  <si>
    <t>DR/PUN/23-24/56018944</t>
  </si>
  <si>
    <t>Niyatkumar Parikh</t>
  </si>
  <si>
    <t>51</t>
  </si>
  <si>
    <t>DR/PUN/23-24/56018973</t>
  </si>
  <si>
    <t>CPUN24/056009249</t>
  </si>
  <si>
    <t>COURSERA INDIA PRIVATE LIMITED</t>
  </si>
  <si>
    <t>D .  Vinoth</t>
  </si>
  <si>
    <t>20900</t>
  </si>
  <si>
    <t>2566.2</t>
  </si>
  <si>
    <t>23951.2</t>
  </si>
  <si>
    <t>MH12QW2536</t>
  </si>
  <si>
    <t>DASHRATH</t>
  </si>
  <si>
    <t>+919175852365</t>
  </si>
  <si>
    <t>52</t>
  </si>
  <si>
    <t>DR/PUN/23-24/56018567</t>
  </si>
  <si>
    <t>CPUN24/056009135</t>
  </si>
  <si>
    <t>KONE ELEVATOR INDIA PRIVATE LIMITED</t>
  </si>
  <si>
    <t>Anuj Bhatnagar</t>
  </si>
  <si>
    <t>SP P/P : 5HR/180KMS</t>
  </si>
  <si>
    <t>4340</t>
  </si>
  <si>
    <t>564</t>
  </si>
  <si>
    <t>5264</t>
  </si>
  <si>
    <t>53</t>
  </si>
  <si>
    <t>DR/PUN/23-24/56009605</t>
  </si>
  <si>
    <t>CPUN24/056009170</t>
  </si>
  <si>
    <t>Rahul Rajendra Jain</t>
  </si>
  <si>
    <t>1016.4</t>
  </si>
  <si>
    <t>9486.4</t>
  </si>
  <si>
    <t>54</t>
  </si>
  <si>
    <t>DR/PUN/23-24/56019074</t>
  </si>
  <si>
    <t>CPUN24/056009169</t>
  </si>
  <si>
    <t>Joseph Dong</t>
  </si>
  <si>
    <t>8335</t>
  </si>
  <si>
    <t>1000.2</t>
  </si>
  <si>
    <t>9335.2</t>
  </si>
  <si>
    <t>55</t>
  </si>
  <si>
    <t>DR/PUN/23-24/56018090</t>
  </si>
  <si>
    <t>Santosh Sharma</t>
  </si>
  <si>
    <t>687</t>
  </si>
  <si>
    <t>1432.44</t>
  </si>
  <si>
    <t>13369.44</t>
  </si>
  <si>
    <t>56</t>
  </si>
  <si>
    <t>DR/PUN/23-24/56018091</t>
  </si>
  <si>
    <t>Divakar Poojari + 2</t>
  </si>
  <si>
    <t>367</t>
  </si>
  <si>
    <t>1244.04</t>
  </si>
  <si>
    <t>11611.04</t>
  </si>
  <si>
    <t>57</t>
  </si>
  <si>
    <t>DR/PUN/23-24/56018880</t>
  </si>
  <si>
    <t>Sapana Ninad Pagar</t>
  </si>
  <si>
    <t>4500</t>
  </si>
  <si>
    <t>602.4</t>
  </si>
  <si>
    <t>5622.4</t>
  </si>
  <si>
    <t>58</t>
  </si>
  <si>
    <t>DR/PUN/23-24/56018588</t>
  </si>
  <si>
    <t>CPUN24/056008940</t>
  </si>
  <si>
    <t>ABHISHEK SHARMA &amp; PRATYASHA SHISHODIA</t>
  </si>
  <si>
    <t>613.2</t>
  </si>
  <si>
    <t>5723.2</t>
  </si>
  <si>
    <t>59</t>
  </si>
  <si>
    <t>DR/PUN/23-24/56018207</t>
  </si>
  <si>
    <t>CPUN24/056009367</t>
  </si>
  <si>
    <t>Abhishek Deshmukh + Tamanna Routray</t>
  </si>
  <si>
    <t>733.2</t>
  </si>
  <si>
    <t>6843.2</t>
  </si>
  <si>
    <t>MHSF2565</t>
  </si>
  <si>
    <t>pravin</t>
  </si>
  <si>
    <t>DR/PUN/23-24/56014023</t>
  </si>
  <si>
    <t>CPUN24/056009368</t>
  </si>
  <si>
    <t>ADITYA SHARMA</t>
  </si>
  <si>
    <t>727.2</t>
  </si>
  <si>
    <t>6787.2</t>
  </si>
  <si>
    <t>61</t>
  </si>
  <si>
    <t>DR/PUN/23-24/56015790</t>
  </si>
  <si>
    <t>CPUN24/056009514</t>
  </si>
  <si>
    <t>PATIL BHAGYESH VIJAY</t>
  </si>
  <si>
    <t>729.6</t>
  </si>
  <si>
    <t>6809.6</t>
  </si>
  <si>
    <t>62</t>
  </si>
  <si>
    <t>DR/PUN/23-24/56012165</t>
  </si>
  <si>
    <t>CPUN24/056009530</t>
  </si>
  <si>
    <t>Mandyam Avinash</t>
  </si>
  <si>
    <t>716.4</t>
  </si>
  <si>
    <t>6686.4</t>
  </si>
  <si>
    <t>63</t>
  </si>
  <si>
    <t>DR/PUN/23-24/56020061</t>
  </si>
  <si>
    <t>CPUN24/056009529</t>
  </si>
  <si>
    <t>RENAULT NISSAN AUTOMOTIVE INDIA PVT. LTD</t>
  </si>
  <si>
    <t>Akash Kashid</t>
  </si>
  <si>
    <t>G/G : 12/120</t>
  </si>
  <si>
    <t>5224</t>
  </si>
  <si>
    <t>626.88</t>
  </si>
  <si>
    <t>5850.88</t>
  </si>
  <si>
    <t>SATISH</t>
  </si>
  <si>
    <t>+918308020583</t>
  </si>
  <si>
    <t>64</t>
  </si>
  <si>
    <t>DR/PUN/23-24/56019340</t>
  </si>
  <si>
    <t>Mr Azim</t>
  </si>
  <si>
    <t>1027.2</t>
  </si>
  <si>
    <t>9587.2</t>
  </si>
  <si>
    <t>65</t>
  </si>
  <si>
    <t>DR/PUN/23-24/56019502</t>
  </si>
  <si>
    <t>CPUN24/056009583</t>
  </si>
  <si>
    <t>WOLTERS KLUWER INDIA PRIVATE LIMITED (WEST WING)</t>
  </si>
  <si>
    <t>Sudhindra Shukla &amp; Matt Marek</t>
  </si>
  <si>
    <t>SP G/G : MUM-PUN SAME DAY RETURN-360</t>
  </si>
  <si>
    <t>66</t>
  </si>
  <si>
    <t>DR/PUN/23-24/56020021</t>
  </si>
  <si>
    <t>Vibha  Raina</t>
  </si>
  <si>
    <t>P/P : 4/40</t>
  </si>
  <si>
    <t>2742</t>
  </si>
  <si>
    <t>329.04</t>
  </si>
  <si>
    <t>3071.04</t>
  </si>
  <si>
    <t>Prashant</t>
  </si>
  <si>
    <t>67</t>
  </si>
  <si>
    <t>DR/PUN/23-24/56020176</t>
  </si>
  <si>
    <t>CPUN24/056009798</t>
  </si>
  <si>
    <t>TATA ASSET MANAGEMENT PRIVATE LIMITED</t>
  </si>
  <si>
    <t>Mr. Nishant Bansal</t>
  </si>
  <si>
    <t>10450</t>
  </si>
  <si>
    <t>1297.2</t>
  </si>
  <si>
    <t>12107.2</t>
  </si>
  <si>
    <t>68</t>
  </si>
  <si>
    <t>DR/PUN/23-24/56020319</t>
  </si>
  <si>
    <t>Kunal  Matt</t>
  </si>
  <si>
    <t>410</t>
  </si>
  <si>
    <t>709.2</t>
  </si>
  <si>
    <t>6619.2</t>
  </si>
  <si>
    <t>MH12NB9700</t>
  </si>
  <si>
    <t>SHIVSHANKAR</t>
  </si>
  <si>
    <t>+919607694740</t>
  </si>
  <si>
    <t>69</t>
  </si>
  <si>
    <t>DR/PUN/23-24/56019726</t>
  </si>
  <si>
    <t>CPUN24/056009839</t>
  </si>
  <si>
    <t>Atlas Copco India Ltd.</t>
  </si>
  <si>
    <t>Reema  Iype</t>
  </si>
  <si>
    <t>1350</t>
  </si>
  <si>
    <t>235.2</t>
  </si>
  <si>
    <t>2195.2</t>
  </si>
  <si>
    <t>70</t>
  </si>
  <si>
    <t>DR/PUN/23-24/56019732</t>
  </si>
  <si>
    <t>CPUN24/056009799</t>
  </si>
  <si>
    <t>Surabhi  Anand</t>
  </si>
  <si>
    <t>280</t>
  </si>
  <si>
    <t>447.6</t>
  </si>
  <si>
    <t>4177.6</t>
  </si>
  <si>
    <t>Anand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</si>
</sst>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bman%20working%20-%20Sep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DR/PUN/23-24/56015046</v>
          </cell>
          <cell r="C2" t="str">
            <v>CIMH24/027000750</v>
          </cell>
          <cell r="D2" t="str">
            <v>TATA COMMUNICATIONS TRANSFORMATION SERVICES LIMITED</v>
          </cell>
          <cell r="E2" t="str">
            <v>SHIVNERI CAR RENTALS PVT LTD</v>
          </cell>
          <cell r="F2" t="str">
            <v>Sachin R Patil</v>
          </cell>
          <cell r="G2" t="str">
            <v>OSTN G/G : 1 Day/300 Kms</v>
          </cell>
          <cell r="H2">
            <v>35750</v>
          </cell>
          <cell r="I2">
            <v>0</v>
          </cell>
          <cell r="J2">
            <v>4290</v>
          </cell>
          <cell r="K2">
            <v>40040</v>
          </cell>
          <cell r="L2" t="str">
            <v>MH12SF4656</v>
          </cell>
          <cell r="M2" t="str">
            <v>AKSHAY</v>
          </cell>
          <cell r="N2">
            <v>917028818068</v>
          </cell>
          <cell r="O2">
            <v>23700</v>
          </cell>
          <cell r="P2">
            <v>0</v>
          </cell>
          <cell r="Q2">
            <v>592.5</v>
          </cell>
          <cell r="R2">
            <v>592.5</v>
          </cell>
          <cell r="S2">
            <v>0</v>
          </cell>
          <cell r="T2">
            <v>1185</v>
          </cell>
          <cell r="U2">
            <v>24885</v>
          </cell>
          <cell r="V2" t="str">
            <v>SHPL/23-24/01869</v>
          </cell>
          <cell r="W2">
            <v>45147</v>
          </cell>
        </row>
        <row r="3">
          <cell r="B3" t="str">
            <v>DR/PUN/23-24/56017314</v>
          </cell>
          <cell r="C3" t="str">
            <v>CPUN24/056008236</v>
          </cell>
          <cell r="D3" t="str">
            <v>John Deere India Pvt Ltd -CC A/C</v>
          </cell>
          <cell r="E3" t="str">
            <v>SHIVNERI CAR RENTALS PVT LTD</v>
          </cell>
          <cell r="F3" t="str">
            <v>GIRISH BHUVA</v>
          </cell>
          <cell r="G3" t="str">
            <v>SP P/P : 6HRS/180KMS</v>
          </cell>
          <cell r="H3">
            <v>7950</v>
          </cell>
          <cell r="I3">
            <v>320</v>
          </cell>
          <cell r="J3">
            <v>992.4</v>
          </cell>
          <cell r="K3">
            <v>9262.4</v>
          </cell>
          <cell r="L3" t="str">
            <v>MH12SF7065</v>
          </cell>
          <cell r="M3" t="str">
            <v>KEDAR</v>
          </cell>
          <cell r="N3">
            <v>918530117436</v>
          </cell>
          <cell r="O3">
            <v>4800</v>
          </cell>
          <cell r="P3">
            <v>320</v>
          </cell>
          <cell r="Q3">
            <v>64</v>
          </cell>
          <cell r="R3">
            <v>64</v>
          </cell>
          <cell r="S3">
            <v>0</v>
          </cell>
          <cell r="T3">
            <v>256</v>
          </cell>
          <cell r="U3">
            <v>5376</v>
          </cell>
          <cell r="V3" t="str">
            <v>SHPL/23-24/02108</v>
          </cell>
          <cell r="W3" t="str">
            <v>01-Sep-2023</v>
          </cell>
        </row>
        <row r="4">
          <cell r="B4" t="str">
            <v>DR/PUN/23-24/56015847</v>
          </cell>
          <cell r="C4" t="str">
            <v>CIMH24/027000811</v>
          </cell>
          <cell r="D4" t="str">
            <v>FOSECO INDIA LIMITED</v>
          </cell>
          <cell r="E4" t="str">
            <v>SHIVNERI CAR RENTALS PVT LTD</v>
          </cell>
          <cell r="F4" t="str">
            <v>Mr. Daljit Banga  &amp;  Mr. Mohit Mangal</v>
          </cell>
          <cell r="G4" t="str">
            <v>SP G/G : MUM-PUN ONE WAY DROP</v>
          </cell>
          <cell r="H4">
            <v>7500</v>
          </cell>
          <cell r="I4">
            <v>610</v>
          </cell>
          <cell r="J4">
            <v>973.2</v>
          </cell>
          <cell r="K4">
            <v>9083.2000000000007</v>
          </cell>
          <cell r="L4" t="str">
            <v>MH12PQ3465</v>
          </cell>
          <cell r="M4" t="str">
            <v>JIVAN</v>
          </cell>
          <cell r="N4">
            <v>917757945685</v>
          </cell>
          <cell r="O4">
            <v>5230</v>
          </cell>
          <cell r="P4">
            <v>280</v>
          </cell>
          <cell r="Q4">
            <v>68.875</v>
          </cell>
          <cell r="R4">
            <v>68.875</v>
          </cell>
          <cell r="S4">
            <v>0</v>
          </cell>
          <cell r="T4">
            <v>275.5</v>
          </cell>
          <cell r="U4">
            <v>5785.5</v>
          </cell>
          <cell r="V4" t="str">
            <v>SHPL/23-24/02114</v>
          </cell>
          <cell r="W4" t="str">
            <v>02-Sep-2023</v>
          </cell>
        </row>
        <row r="5">
          <cell r="B5" t="str">
            <v>DR/PUN/23-24/56017657</v>
          </cell>
          <cell r="C5" t="str">
            <v>CIMH24/027000872</v>
          </cell>
          <cell r="D5" t="str">
            <v>HILTI TECHNOLOGY SOLUTIONS INDIA PRIVATE LIMITED</v>
          </cell>
          <cell r="E5" t="str">
            <v>SHIVNERI CAR RENTALS PVT LTD</v>
          </cell>
          <cell r="F5" t="str">
            <v>KIRAN VENKAT CHIMALKONDA; Sandeep Deshpande; Nupur Pitalia</v>
          </cell>
          <cell r="G5" t="str">
            <v>SP G/G : MUM-PUN ONE WAY DROP</v>
          </cell>
          <cell r="H5">
            <v>8200</v>
          </cell>
          <cell r="I5">
            <v>520</v>
          </cell>
          <cell r="J5">
            <v>1046.4000000000001</v>
          </cell>
          <cell r="K5">
            <v>9766.4</v>
          </cell>
          <cell r="L5" t="str">
            <v>MH12SF3756</v>
          </cell>
          <cell r="M5" t="str">
            <v>Sachin</v>
          </cell>
          <cell r="N5">
            <v>917350677267</v>
          </cell>
          <cell r="O5">
            <v>4800</v>
          </cell>
          <cell r="P5">
            <v>520</v>
          </cell>
          <cell r="Q5">
            <v>66.5</v>
          </cell>
          <cell r="R5">
            <v>66.5</v>
          </cell>
          <cell r="S5">
            <v>0</v>
          </cell>
          <cell r="T5">
            <v>266</v>
          </cell>
          <cell r="U5">
            <v>5586</v>
          </cell>
          <cell r="V5" t="str">
            <v>SHPL/23-24/02111</v>
          </cell>
          <cell r="W5" t="str">
            <v>03-Sep-2023</v>
          </cell>
        </row>
        <row r="6">
          <cell r="B6" t="str">
            <v>DR/PUN/23-24/56017658</v>
          </cell>
          <cell r="C6" t="str">
            <v>CIMH24/027000872</v>
          </cell>
          <cell r="D6" t="str">
            <v>HILTI TECHNOLOGY SOLUTIONS INDIA PRIVATE LIMITED</v>
          </cell>
          <cell r="E6" t="str">
            <v>SHIVNERI CAR RENTALS PVT LTD</v>
          </cell>
          <cell r="F6" t="str">
            <v>Arnab Roy, Rahul Bhardwaj</v>
          </cell>
          <cell r="G6" t="str">
            <v>SP G/G : MUM-PUN ONE WAY DROP</v>
          </cell>
          <cell r="H6">
            <v>8200</v>
          </cell>
          <cell r="I6">
            <v>520</v>
          </cell>
          <cell r="J6">
            <v>1046.4000000000001</v>
          </cell>
          <cell r="K6">
            <v>9766.4</v>
          </cell>
          <cell r="L6" t="str">
            <v>MH12QW6156</v>
          </cell>
          <cell r="M6" t="str">
            <v>Saliam</v>
          </cell>
          <cell r="N6">
            <v>917020265718</v>
          </cell>
          <cell r="O6">
            <v>4990</v>
          </cell>
          <cell r="P6">
            <v>520</v>
          </cell>
          <cell r="Q6">
            <v>68.875</v>
          </cell>
          <cell r="R6">
            <v>68.875</v>
          </cell>
          <cell r="S6">
            <v>0</v>
          </cell>
          <cell r="T6">
            <v>275.5</v>
          </cell>
          <cell r="U6">
            <v>5785.5</v>
          </cell>
          <cell r="V6" t="str">
            <v>SHPL/23-24/02113</v>
          </cell>
          <cell r="W6" t="str">
            <v>03-Sep-2023</v>
          </cell>
        </row>
        <row r="7">
          <cell r="B7" t="str">
            <v>DR/PUN/23-24/56012659</v>
          </cell>
          <cell r="C7" t="str">
            <v>CPUN24/056008370</v>
          </cell>
          <cell r="D7" t="str">
            <v>JOHN DEERE INDIA PRIVATE LIMITED</v>
          </cell>
          <cell r="E7" t="str">
            <v>SHIVNERI CAR RENTALS PVT LTD</v>
          </cell>
          <cell r="F7" t="str">
            <v>Anand Mudanur</v>
          </cell>
          <cell r="G7" t="str">
            <v>SP P/P : 6HRS/180KMS</v>
          </cell>
          <cell r="H7">
            <v>5950</v>
          </cell>
          <cell r="I7">
            <v>610</v>
          </cell>
          <cell r="J7">
            <v>787.2</v>
          </cell>
          <cell r="K7">
            <v>7347.2</v>
          </cell>
          <cell r="L7" t="str">
            <v>MH12QW7065</v>
          </cell>
          <cell r="M7" t="str">
            <v>Hanumant</v>
          </cell>
          <cell r="N7">
            <v>918861493546</v>
          </cell>
          <cell r="O7">
            <v>3550</v>
          </cell>
          <cell r="P7">
            <v>610</v>
          </cell>
          <cell r="Q7">
            <v>52</v>
          </cell>
          <cell r="R7">
            <v>52</v>
          </cell>
          <cell r="S7">
            <v>0</v>
          </cell>
          <cell r="T7">
            <v>208</v>
          </cell>
          <cell r="U7">
            <v>4368</v>
          </cell>
          <cell r="V7" t="str">
            <v>SHPL/23-24/02112</v>
          </cell>
          <cell r="W7">
            <v>45174</v>
          </cell>
        </row>
        <row r="8">
          <cell r="B8" t="str">
            <v>DR/PUN/23-24/56017736</v>
          </cell>
          <cell r="C8" t="str">
            <v>CPUN24/056008527</v>
          </cell>
          <cell r="D8" t="str">
            <v>John Deere India Pvt Ltd -CC A/C</v>
          </cell>
          <cell r="E8" t="str">
            <v>SHIVNERI CAR RENTALS PVT LTD</v>
          </cell>
          <cell r="F8" t="str">
            <v>MR SHAILESH SHARMA</v>
          </cell>
          <cell r="G8" t="str">
            <v>SP P/P : 6HRS/180KMS</v>
          </cell>
          <cell r="H8">
            <v>5450</v>
          </cell>
          <cell r="I8">
            <v>287</v>
          </cell>
          <cell r="J8">
            <v>688.44</v>
          </cell>
          <cell r="K8">
            <v>6425.44</v>
          </cell>
          <cell r="L8" t="str">
            <v>MH12QW9165</v>
          </cell>
          <cell r="M8" t="str">
            <v>ALI</v>
          </cell>
          <cell r="N8">
            <v>919096763546</v>
          </cell>
          <cell r="O8">
            <v>3550</v>
          </cell>
          <cell r="P8">
            <v>287</v>
          </cell>
          <cell r="Q8">
            <v>47.96</v>
          </cell>
          <cell r="R8">
            <v>47.96</v>
          </cell>
          <cell r="S8">
            <v>0</v>
          </cell>
          <cell r="T8">
            <v>191.84</v>
          </cell>
          <cell r="U8">
            <v>4028.84</v>
          </cell>
          <cell r="V8" t="str">
            <v>SHPL/23-24/02131</v>
          </cell>
          <cell r="W8">
            <v>45174</v>
          </cell>
        </row>
        <row r="9">
          <cell r="B9" t="str">
            <v>DR/PUN/23-24/56013620</v>
          </cell>
          <cell r="C9" t="str">
            <v>CPUN24/056008475</v>
          </cell>
          <cell r="D9" t="str">
            <v>JOHN DEERE INDIA PRIVATE LIMITED</v>
          </cell>
          <cell r="E9" t="str">
            <v>SHIVNERI CAR RENTALS PVT LTD</v>
          </cell>
          <cell r="F9" t="str">
            <v>AMIT ALOK VERMA</v>
          </cell>
          <cell r="G9" t="str">
            <v>SP P/P : 6HRS/180KMS</v>
          </cell>
          <cell r="H9">
            <v>5450</v>
          </cell>
          <cell r="I9">
            <v>320</v>
          </cell>
          <cell r="J9">
            <v>692.4</v>
          </cell>
          <cell r="K9">
            <v>6462.4</v>
          </cell>
          <cell r="L9" t="str">
            <v>MH12SF3765</v>
          </cell>
          <cell r="M9" t="str">
            <v>SANJAY</v>
          </cell>
          <cell r="N9">
            <v>917875003017</v>
          </cell>
          <cell r="O9">
            <v>3578</v>
          </cell>
          <cell r="P9">
            <v>320</v>
          </cell>
          <cell r="Q9">
            <v>48.725000000000001</v>
          </cell>
          <cell r="R9">
            <v>48.725000000000001</v>
          </cell>
          <cell r="S9">
            <v>0</v>
          </cell>
          <cell r="T9">
            <v>194.9</v>
          </cell>
          <cell r="U9">
            <v>4092.9</v>
          </cell>
          <cell r="V9" t="str">
            <v>SHPL/23-24/02140</v>
          </cell>
          <cell r="W9" t="str">
            <v>05-Sep-2023</v>
          </cell>
        </row>
        <row r="10">
          <cell r="B10" t="str">
            <v>DR/PUN/23-24/56017336</v>
          </cell>
          <cell r="C10" t="str">
            <v>CPUN24/056008679</v>
          </cell>
          <cell r="D10" t="str">
            <v>NOVARTIS HEALTHCARE PRIVATE LIMITED</v>
          </cell>
          <cell r="E10" t="str">
            <v>SHIVNERI CAR RENTALS PVT LTD</v>
          </cell>
          <cell r="F10" t="str">
            <v>Vaishnavi NSS</v>
          </cell>
          <cell r="G10" t="str">
            <v>OSTN G/G : 1 Day/250 Kms</v>
          </cell>
          <cell r="H10">
            <v>5590</v>
          </cell>
          <cell r="I10">
            <v>360</v>
          </cell>
          <cell r="J10">
            <v>714</v>
          </cell>
          <cell r="K10">
            <v>6664</v>
          </cell>
          <cell r="L10" t="str">
            <v>MH12QW9165</v>
          </cell>
          <cell r="M10" t="str">
            <v>Nabi</v>
          </cell>
          <cell r="N10">
            <v>917875266258</v>
          </cell>
          <cell r="O10">
            <v>3550</v>
          </cell>
          <cell r="P10">
            <v>360</v>
          </cell>
          <cell r="Q10">
            <v>48.875</v>
          </cell>
          <cell r="R10">
            <v>48.875</v>
          </cell>
          <cell r="S10">
            <v>0</v>
          </cell>
          <cell r="T10">
            <v>195.5</v>
          </cell>
          <cell r="U10">
            <v>4105.5</v>
          </cell>
          <cell r="V10" t="str">
            <v>SHPL/23-24/02170</v>
          </cell>
          <cell r="W10" t="str">
            <v>06-Sep-2023</v>
          </cell>
        </row>
        <row r="11">
          <cell r="B11" t="str">
            <v>DR/PUN/23-24/56017999</v>
          </cell>
          <cell r="C11" t="str">
            <v>CIMH24/027000791</v>
          </cell>
          <cell r="D11" t="str">
            <v>MCKINSEY &amp; COMPANY INDIA LLP</v>
          </cell>
          <cell r="E11" t="str">
            <v>SHIVNERI CAR RENTALS PVT LTD</v>
          </cell>
          <cell r="F11" t="str">
            <v>Arun Kumar S</v>
          </cell>
          <cell r="G11" t="str">
            <v>OSTN G/G : 1 Day/250 Kms</v>
          </cell>
          <cell r="H11">
            <v>11670</v>
          </cell>
          <cell r="I11">
            <v>360</v>
          </cell>
          <cell r="J11">
            <v>1443.6</v>
          </cell>
          <cell r="K11">
            <v>13473.6</v>
          </cell>
          <cell r="L11" t="str">
            <v>MH12SF7056</v>
          </cell>
          <cell r="M11" t="str">
            <v>Prakash</v>
          </cell>
          <cell r="N11">
            <v>919324823997</v>
          </cell>
          <cell r="O11">
            <v>5300</v>
          </cell>
          <cell r="P11">
            <v>360</v>
          </cell>
          <cell r="Q11">
            <v>70.75</v>
          </cell>
          <cell r="R11">
            <v>70.75</v>
          </cell>
          <cell r="S11">
            <v>0</v>
          </cell>
          <cell r="T11">
            <v>283</v>
          </cell>
          <cell r="U11">
            <v>5943</v>
          </cell>
          <cell r="V11" t="str">
            <v>SHPL/23-24/02171</v>
          </cell>
          <cell r="W11" t="str">
            <v>06-Sep-2023</v>
          </cell>
        </row>
        <row r="12">
          <cell r="B12" t="str">
            <v>DR/PUN/23-24/56015724</v>
          </cell>
          <cell r="C12" t="str">
            <v>CPUN24/056008721</v>
          </cell>
          <cell r="D12" t="str">
            <v>JOHN DEERE INDIA PRIVATE LIMITED</v>
          </cell>
          <cell r="E12" t="str">
            <v>SHIVNERI CAR RENTALS PVT LTD</v>
          </cell>
          <cell r="F12" t="str">
            <v>PARKAR HEEBA EBRAHIM</v>
          </cell>
          <cell r="G12" t="str">
            <v>SP P/P : 6HRS/180KMS</v>
          </cell>
          <cell r="H12">
            <v>5450</v>
          </cell>
          <cell r="I12">
            <v>360</v>
          </cell>
          <cell r="J12">
            <v>697.2</v>
          </cell>
          <cell r="K12">
            <v>6507.2</v>
          </cell>
          <cell r="L12" t="str">
            <v>MH12QW9165</v>
          </cell>
          <cell r="M12" t="str">
            <v>NADI</v>
          </cell>
          <cell r="N12">
            <v>917875266258</v>
          </cell>
          <cell r="O12">
            <v>3606</v>
          </cell>
          <cell r="P12">
            <v>360</v>
          </cell>
          <cell r="Q12">
            <v>49.575000000000003</v>
          </cell>
          <cell r="R12">
            <v>49.575000000000003</v>
          </cell>
          <cell r="S12">
            <v>0</v>
          </cell>
          <cell r="T12">
            <v>198.3</v>
          </cell>
          <cell r="U12">
            <v>4164.3</v>
          </cell>
          <cell r="V12" t="str">
            <v>SHPL/23-24/02180</v>
          </cell>
          <cell r="W12" t="str">
            <v>07-Sep-2023</v>
          </cell>
        </row>
        <row r="13">
          <cell r="B13" t="str">
            <v>DR/PUN/23-24/56018231</v>
          </cell>
          <cell r="C13" t="str">
            <v>CPUN24/056008659</v>
          </cell>
          <cell r="D13" t="str">
            <v>CAPGEMINI TECHNOLOGY SERVICES INDIA LIMITED</v>
          </cell>
          <cell r="E13" t="str">
            <v>SHIVNERI CAR RENTALS PVT LTD</v>
          </cell>
          <cell r="F13" t="str">
            <v>Zal  Lord</v>
          </cell>
          <cell r="G13" t="str">
            <v>SP G/G : MUM-PUN ONE WAY DROP</v>
          </cell>
          <cell r="H13">
            <v>3450</v>
          </cell>
          <cell r="I13">
            <v>320</v>
          </cell>
          <cell r="J13">
            <v>452.4</v>
          </cell>
          <cell r="K13">
            <v>4222.3999999999996</v>
          </cell>
          <cell r="L13" t="str">
            <v>MH12SF7065</v>
          </cell>
          <cell r="M13" t="str">
            <v>RAVI</v>
          </cell>
          <cell r="N13">
            <v>917559182779</v>
          </cell>
          <cell r="O13">
            <v>3801</v>
          </cell>
          <cell r="P13">
            <v>360</v>
          </cell>
          <cell r="Q13">
            <v>52.01</v>
          </cell>
          <cell r="R13">
            <v>52.01</v>
          </cell>
          <cell r="S13">
            <v>0</v>
          </cell>
          <cell r="T13">
            <v>208.04</v>
          </cell>
          <cell r="U13">
            <v>4369.04</v>
          </cell>
          <cell r="V13" t="str">
            <v>SHPL/23-24/02178</v>
          </cell>
          <cell r="W13" t="str">
            <v>08-Sep-2023</v>
          </cell>
        </row>
        <row r="14">
          <cell r="B14" t="str">
            <v>DR/PUN/23-24/56018246</v>
          </cell>
          <cell r="C14" t="str">
            <v>CIMH24/027000811</v>
          </cell>
          <cell r="D14" t="str">
            <v>FOSECO INDIA LIMITED</v>
          </cell>
          <cell r="E14" t="str">
            <v>SHIVNERI CAR RENTALS PVT LTD</v>
          </cell>
          <cell r="F14" t="str">
            <v>Mr. Avinash Kumar</v>
          </cell>
          <cell r="G14" t="str">
            <v>SP G/G : MUM-PUN ONE WAY DROP</v>
          </cell>
          <cell r="H14">
            <v>6500</v>
          </cell>
          <cell r="I14">
            <v>520</v>
          </cell>
          <cell r="J14">
            <v>842.4</v>
          </cell>
          <cell r="K14">
            <v>7862.4</v>
          </cell>
          <cell r="L14" t="str">
            <v>MH12SF3765</v>
          </cell>
          <cell r="M14" t="str">
            <v>SANJAY</v>
          </cell>
          <cell r="N14">
            <v>917875003017</v>
          </cell>
          <cell r="O14">
            <v>3550</v>
          </cell>
          <cell r="P14">
            <v>520</v>
          </cell>
          <cell r="Q14">
            <v>50.875</v>
          </cell>
          <cell r="R14">
            <v>50.875</v>
          </cell>
          <cell r="S14">
            <v>0</v>
          </cell>
          <cell r="T14">
            <v>203.5</v>
          </cell>
          <cell r="U14">
            <v>4273.5</v>
          </cell>
          <cell r="V14" t="str">
            <v>SHPL/23-24/02199</v>
          </cell>
          <cell r="W14" t="str">
            <v>10-Sep-2023</v>
          </cell>
        </row>
        <row r="15">
          <cell r="B15" t="str">
            <v>DR/PUN/23-24/56018360</v>
          </cell>
          <cell r="C15" t="str">
            <v>CIMH24/027000872</v>
          </cell>
          <cell r="D15" t="str">
            <v>HILTI TECHNOLOGY SOLUTIONS INDIA PRIVATE LIMITED</v>
          </cell>
          <cell r="E15" t="str">
            <v>SHIVNERI CAR RENTALS PVT LTD</v>
          </cell>
          <cell r="F15" t="str">
            <v>Geetanjali Kashyap</v>
          </cell>
          <cell r="G15" t="str">
            <v>G/G : 4/40</v>
          </cell>
          <cell r="H15">
            <v>1500</v>
          </cell>
          <cell r="I15">
            <v>420</v>
          </cell>
          <cell r="J15">
            <v>230.4</v>
          </cell>
          <cell r="K15">
            <v>2150.4</v>
          </cell>
          <cell r="L15" t="str">
            <v>MH12SF3756</v>
          </cell>
          <cell r="M15" t="str">
            <v>PRASHANT</v>
          </cell>
          <cell r="N15">
            <v>919107569191</v>
          </cell>
          <cell r="O15">
            <v>1200</v>
          </cell>
          <cell r="P15">
            <v>420</v>
          </cell>
          <cell r="Q15">
            <v>20.25</v>
          </cell>
          <cell r="R15">
            <v>20.25</v>
          </cell>
          <cell r="S15">
            <v>0</v>
          </cell>
          <cell r="T15">
            <v>81</v>
          </cell>
          <cell r="U15">
            <v>1701</v>
          </cell>
          <cell r="V15" t="str">
            <v>SHPL/23-24/02236</v>
          </cell>
          <cell r="W15" t="str">
            <v>10-Sep-2023</v>
          </cell>
        </row>
        <row r="16">
          <cell r="B16" t="str">
            <v>DR/PUN/23-24/56018209</v>
          </cell>
          <cell r="C16" t="str">
            <v>CIMH24/027000872</v>
          </cell>
          <cell r="D16" t="str">
            <v>HILTI TECHNOLOGY SOLUTIONS INDIA PRIVATE LIMITED</v>
          </cell>
          <cell r="E16" t="str">
            <v>SHIVNERI CAR RENTALS PVT LTD</v>
          </cell>
          <cell r="F16" t="str">
            <v>Kalina Pencheva, Kathrin Spiegel, Oliver Glockner</v>
          </cell>
          <cell r="G16" t="str">
            <v>SP G/G : MUM-PUN ONE WAY DROP</v>
          </cell>
          <cell r="H16">
            <v>8200</v>
          </cell>
          <cell r="I16">
            <v>720</v>
          </cell>
          <cell r="J16">
            <v>1070.4000000000001</v>
          </cell>
          <cell r="K16">
            <v>9990.4</v>
          </cell>
          <cell r="L16" t="str">
            <v>MH12SF3756</v>
          </cell>
          <cell r="M16" t="str">
            <v>PRASHANT</v>
          </cell>
          <cell r="N16">
            <v>919107569191</v>
          </cell>
          <cell r="O16">
            <v>4800</v>
          </cell>
          <cell r="P16">
            <v>360</v>
          </cell>
          <cell r="Q16">
            <v>64.5</v>
          </cell>
          <cell r="R16">
            <v>64.5</v>
          </cell>
          <cell r="S16">
            <v>0</v>
          </cell>
          <cell r="T16">
            <v>258</v>
          </cell>
          <cell r="U16">
            <v>5418</v>
          </cell>
          <cell r="V16" t="str">
            <v>SHPL/23-24/02200</v>
          </cell>
          <cell r="W16" t="str">
            <v>10-Sep-2023</v>
          </cell>
        </row>
        <row r="17">
          <cell r="B17" t="str">
            <v>DR/PUN/23-24/56013355</v>
          </cell>
          <cell r="C17" t="str">
            <v>CIMH24/027000872</v>
          </cell>
          <cell r="D17" t="str">
            <v>HILTI TECHNOLOGY SOLUTIONS INDIA PRIVATE LIMITED</v>
          </cell>
          <cell r="E17" t="str">
            <v>SHIVNERI CAR RENTALS PVT LTD</v>
          </cell>
          <cell r="F17" t="str">
            <v>Georg Connert</v>
          </cell>
          <cell r="G17" t="str">
            <v>SP G/G : MUM-PUN ONE WAY DROP</v>
          </cell>
          <cell r="H17">
            <v>8200</v>
          </cell>
          <cell r="I17">
            <v>520</v>
          </cell>
          <cell r="J17">
            <v>1046.4000000000001</v>
          </cell>
          <cell r="K17">
            <v>9766.4</v>
          </cell>
          <cell r="L17" t="str">
            <v>MH12SF7065</v>
          </cell>
          <cell r="M17" t="str">
            <v>KEDAR</v>
          </cell>
          <cell r="N17">
            <v>918530117436</v>
          </cell>
          <cell r="O17">
            <v>4800</v>
          </cell>
          <cell r="P17">
            <v>520</v>
          </cell>
          <cell r="Q17">
            <v>66.5</v>
          </cell>
          <cell r="R17">
            <v>66.5</v>
          </cell>
          <cell r="S17">
            <v>0</v>
          </cell>
          <cell r="T17">
            <v>266</v>
          </cell>
          <cell r="U17">
            <v>5586</v>
          </cell>
          <cell r="V17" t="str">
            <v>SHPL/23-24/02201</v>
          </cell>
          <cell r="W17" t="str">
            <v>10-Sep-2023</v>
          </cell>
        </row>
        <row r="18">
          <cell r="B18" t="str">
            <v>DR/PUN/23-24/56012321</v>
          </cell>
          <cell r="C18" t="str">
            <v>CIMH24/027000872</v>
          </cell>
          <cell r="D18" t="str">
            <v>HILTI TECHNOLOGY SOLUTIONS INDIA PRIVATE LIMITED</v>
          </cell>
          <cell r="E18" t="str">
            <v>SHIVNERI CAR RENTALS PVT LTD</v>
          </cell>
          <cell r="F18" t="str">
            <v>Andrew McKnight</v>
          </cell>
          <cell r="G18" t="str">
            <v>SP G/G : MUM-PUN ONE WAY DROP</v>
          </cell>
          <cell r="H18">
            <v>8200</v>
          </cell>
          <cell r="I18">
            <v>610</v>
          </cell>
          <cell r="J18">
            <v>1057.2</v>
          </cell>
          <cell r="K18">
            <v>9867.2000000000007</v>
          </cell>
          <cell r="L18" t="str">
            <v>MH12PQ3456</v>
          </cell>
          <cell r="M18" t="str">
            <v>SANTOSH</v>
          </cell>
          <cell r="N18">
            <v>917507290187</v>
          </cell>
          <cell r="O18">
            <v>4800</v>
          </cell>
          <cell r="P18">
            <v>610</v>
          </cell>
          <cell r="Q18">
            <v>67.625</v>
          </cell>
          <cell r="R18">
            <v>67.625</v>
          </cell>
          <cell r="S18">
            <v>0</v>
          </cell>
          <cell r="T18">
            <v>270.5</v>
          </cell>
          <cell r="U18">
            <v>5680.5</v>
          </cell>
          <cell r="V18" t="str">
            <v>SHPL/23-24/02235</v>
          </cell>
          <cell r="W18" t="str">
            <v>10-Sep-2023</v>
          </cell>
        </row>
        <row r="19">
          <cell r="B19" t="str">
            <v>DR/PUN/23-24/56014180</v>
          </cell>
          <cell r="C19" t="str">
            <v>CPUN24/056008946</v>
          </cell>
          <cell r="D19" t="str">
            <v>JOHN DEERE INDIA PRIVATE LIMITED</v>
          </cell>
          <cell r="E19" t="str">
            <v>SHIVNERI CAR RENTALS PVT LTD</v>
          </cell>
          <cell r="F19" t="str">
            <v>Muttepawar Manoj Tulsidas</v>
          </cell>
          <cell r="G19" t="str">
            <v>SP P/P : 6HRS/180KMS</v>
          </cell>
          <cell r="H19">
            <v>5500</v>
          </cell>
          <cell r="I19">
            <v>630</v>
          </cell>
          <cell r="J19">
            <v>735.6</v>
          </cell>
          <cell r="K19">
            <v>6865.6</v>
          </cell>
          <cell r="L19" t="str">
            <v>MH12QW9165</v>
          </cell>
          <cell r="M19" t="str">
            <v>RAVI</v>
          </cell>
          <cell r="N19">
            <v>917559182779</v>
          </cell>
          <cell r="O19">
            <v>3550</v>
          </cell>
          <cell r="P19">
            <v>630</v>
          </cell>
          <cell r="Q19">
            <v>52.25</v>
          </cell>
          <cell r="R19">
            <v>52.25</v>
          </cell>
          <cell r="S19">
            <v>0</v>
          </cell>
          <cell r="T19">
            <v>209</v>
          </cell>
          <cell r="U19">
            <v>4389</v>
          </cell>
          <cell r="V19" t="str">
            <v>SHPL/23-24/02234</v>
          </cell>
          <cell r="W19" t="str">
            <v>11-Sep-2023</v>
          </cell>
        </row>
        <row r="20">
          <cell r="B20" t="str">
            <v>DR/PUN/23-24/56018502</v>
          </cell>
          <cell r="C20" t="str">
            <v>CPUN24/056008809</v>
          </cell>
          <cell r="D20" t="str">
            <v>NIHILENT LIMITED</v>
          </cell>
          <cell r="E20" t="str">
            <v>SHIVNERI CAR RENTALS PVT LTD</v>
          </cell>
          <cell r="F20" t="str">
            <v>Nichal Jain</v>
          </cell>
          <cell r="G20" t="str">
            <v>SP G/G : MUM-PUN ONE WAY DROP</v>
          </cell>
          <cell r="H20">
            <v>7500</v>
          </cell>
          <cell r="I20">
            <v>610</v>
          </cell>
          <cell r="J20">
            <v>973.2</v>
          </cell>
          <cell r="K20">
            <v>9083.2000000000007</v>
          </cell>
          <cell r="L20" t="str">
            <v>MH12SF7056</v>
          </cell>
          <cell r="M20" t="str">
            <v>PRAKASH</v>
          </cell>
          <cell r="N20">
            <v>919324823997</v>
          </cell>
          <cell r="O20">
            <v>5055</v>
          </cell>
          <cell r="P20">
            <v>610</v>
          </cell>
          <cell r="Q20">
            <v>70.81</v>
          </cell>
          <cell r="R20">
            <v>70.81</v>
          </cell>
          <cell r="S20">
            <v>0</v>
          </cell>
          <cell r="T20">
            <v>283.24</v>
          </cell>
          <cell r="U20">
            <v>5948.24</v>
          </cell>
          <cell r="V20" t="str">
            <v>SHPL/23-24/02222</v>
          </cell>
          <cell r="W20" t="str">
            <v>11-Sep-2023</v>
          </cell>
        </row>
        <row r="21">
          <cell r="B21" t="str">
            <v>DR/PUN/23-24/56013292</v>
          </cell>
          <cell r="C21" t="str">
            <v>CIMH24/027000872</v>
          </cell>
          <cell r="D21" t="str">
            <v>HILTI TECHNOLOGY SOLUTIONS INDIA PRIVATE LIMITED</v>
          </cell>
          <cell r="E21" t="str">
            <v>SHIVNERI CAR RENTALS PVT LTD</v>
          </cell>
          <cell r="F21" t="str">
            <v>Inge Zijlstra</v>
          </cell>
          <cell r="G21" t="str">
            <v>SP G/G : MUM-PUN ONE WAY DROP</v>
          </cell>
          <cell r="H21">
            <v>8200</v>
          </cell>
          <cell r="I21">
            <v>610</v>
          </cell>
          <cell r="J21">
            <v>1057.2</v>
          </cell>
          <cell r="K21">
            <v>9867.2000000000007</v>
          </cell>
          <cell r="L21" t="str">
            <v>MH12SF2565</v>
          </cell>
          <cell r="M21" t="str">
            <v>PRAVIN</v>
          </cell>
          <cell r="N21">
            <v>919970141684</v>
          </cell>
          <cell r="O21">
            <v>4800</v>
          </cell>
          <cell r="P21">
            <v>610</v>
          </cell>
          <cell r="Q21">
            <v>67.625</v>
          </cell>
          <cell r="R21">
            <v>67.625</v>
          </cell>
          <cell r="S21">
            <v>0</v>
          </cell>
          <cell r="T21">
            <v>270.5</v>
          </cell>
          <cell r="U21">
            <v>5680.5</v>
          </cell>
          <cell r="V21" t="str">
            <v>SHPL/23-24/02202</v>
          </cell>
          <cell r="W21" t="str">
            <v>11-Sep-2023</v>
          </cell>
        </row>
        <row r="22">
          <cell r="B22" t="str">
            <v>DR/PUN/23-24/56011479</v>
          </cell>
          <cell r="C22" t="str">
            <v>CIMH24/027000872</v>
          </cell>
          <cell r="D22" t="str">
            <v>HILTI TECHNOLOGY SOLUTIONS INDIA PRIVATE LIMITED</v>
          </cell>
          <cell r="E22" t="str">
            <v>SHIVNERI CAR RENTALS PVT LTD</v>
          </cell>
          <cell r="F22" t="str">
            <v>Xavier Vallribera</v>
          </cell>
          <cell r="G22" t="str">
            <v>SP G/G : MUM-PUN ONE WAY DROP</v>
          </cell>
          <cell r="H22">
            <v>8200</v>
          </cell>
          <cell r="I22">
            <v>520</v>
          </cell>
          <cell r="J22">
            <v>1046.4000000000001</v>
          </cell>
          <cell r="K22">
            <v>9766.4</v>
          </cell>
          <cell r="L22" t="str">
            <v>MH12QW6156</v>
          </cell>
          <cell r="M22" t="str">
            <v>SHALEM</v>
          </cell>
          <cell r="N22">
            <v>917020265718</v>
          </cell>
          <cell r="O22">
            <v>4800</v>
          </cell>
          <cell r="P22">
            <v>520</v>
          </cell>
          <cell r="Q22">
            <v>66.5</v>
          </cell>
          <cell r="R22">
            <v>66.5</v>
          </cell>
          <cell r="S22">
            <v>0</v>
          </cell>
          <cell r="T22">
            <v>266</v>
          </cell>
          <cell r="U22">
            <v>5586</v>
          </cell>
          <cell r="V22" t="str">
            <v>SHPL/23-24/02223</v>
          </cell>
          <cell r="W22" t="str">
            <v>11-Sep-2023</v>
          </cell>
        </row>
        <row r="23">
          <cell r="B23" t="str">
            <v>DR/PUN/23-24/56018098</v>
          </cell>
          <cell r="C23" t="str">
            <v>CPUN24/056008808</v>
          </cell>
          <cell r="D23" t="str">
            <v>John Deere India Pvt Ltd -CC A/C</v>
          </cell>
          <cell r="E23" t="str">
            <v>SHIVNERI CAR RENTALS PVT LTD</v>
          </cell>
          <cell r="F23" t="str">
            <v>Marco Reinards c/o Gauri Nadiger</v>
          </cell>
          <cell r="G23" t="str">
            <v>SP P/P : 6HRS/180KMS</v>
          </cell>
          <cell r="H23">
            <v>7950</v>
          </cell>
          <cell r="I23">
            <v>407</v>
          </cell>
          <cell r="J23">
            <v>1002.84</v>
          </cell>
          <cell r="K23">
            <v>9359.84</v>
          </cell>
          <cell r="L23" t="str">
            <v>MH12QW9756</v>
          </cell>
          <cell r="M23" t="str">
            <v>SACHIN M</v>
          </cell>
          <cell r="N23">
            <v>917083484616</v>
          </cell>
          <cell r="O23">
            <v>4800</v>
          </cell>
          <cell r="P23">
            <v>407</v>
          </cell>
          <cell r="Q23">
            <v>65.09</v>
          </cell>
          <cell r="R23">
            <v>65.09</v>
          </cell>
          <cell r="S23">
            <v>0</v>
          </cell>
          <cell r="T23">
            <v>260.36</v>
          </cell>
          <cell r="U23">
            <v>5467.36</v>
          </cell>
          <cell r="V23" t="str">
            <v>SHPL/23-24/02221</v>
          </cell>
          <cell r="W23" t="str">
            <v>11-Sep-2023</v>
          </cell>
        </row>
        <row r="24">
          <cell r="B24" t="str">
            <v>DR/PUN/23-24/56018309</v>
          </cell>
          <cell r="C24" t="str">
            <v>CIMH24/027000885</v>
          </cell>
          <cell r="D24" t="str">
            <v>TIAA GLOBAL BUSINESS SERVICES (INDIA) PRIVATE LIMITED-PUN</v>
          </cell>
          <cell r="E24" t="str">
            <v>SHIVNERI CAR RENTALS PVT LTD</v>
          </cell>
          <cell r="F24" t="str">
            <v>Ashish Pandey + 2</v>
          </cell>
          <cell r="G24" t="str">
            <v>SP G/G : MUM-PUN/MUM-NASIK ONE WAY DROP</v>
          </cell>
          <cell r="H24">
            <v>11715</v>
          </cell>
          <cell r="I24">
            <v>720</v>
          </cell>
          <cell r="J24">
            <v>1492.2</v>
          </cell>
          <cell r="K24">
            <v>13927.2</v>
          </cell>
          <cell r="L24" t="str">
            <v>MH12QW9765</v>
          </cell>
          <cell r="M24" t="str">
            <v>CHITAMANI</v>
          </cell>
          <cell r="N24">
            <v>919096341051</v>
          </cell>
          <cell r="O24">
            <v>8480</v>
          </cell>
          <cell r="P24">
            <v>720</v>
          </cell>
          <cell r="Q24">
            <v>230</v>
          </cell>
          <cell r="R24">
            <v>230</v>
          </cell>
          <cell r="S24">
            <v>0</v>
          </cell>
          <cell r="T24">
            <v>920</v>
          </cell>
          <cell r="U24">
            <v>10120</v>
          </cell>
          <cell r="V24" t="str">
            <v>SHPL/23-24/02217</v>
          </cell>
          <cell r="W24" t="str">
            <v>11-Sep-2023</v>
          </cell>
        </row>
        <row r="25">
          <cell r="B25" t="str">
            <v>DR/PUN/23-24/56018308</v>
          </cell>
          <cell r="C25" t="str">
            <v>CIMH24/027000885</v>
          </cell>
          <cell r="D25" t="str">
            <v>TIAA GLOBAL BUSINESS SERVICES (INDIA) PRIVATE LIMITED-PUN</v>
          </cell>
          <cell r="E25" t="str">
            <v>SHIVNERI CAR RENTALS PVT LTD</v>
          </cell>
          <cell r="F25" t="str">
            <v>Ujjwal Kumar + 2</v>
          </cell>
          <cell r="G25" t="str">
            <v>SP G/G : MUM-PUN/MUM-NASIK SAME DAY RETURN</v>
          </cell>
          <cell r="H25">
            <v>11250</v>
          </cell>
          <cell r="I25">
            <v>720</v>
          </cell>
          <cell r="J25">
            <v>1436.4</v>
          </cell>
          <cell r="K25">
            <v>13406.4</v>
          </cell>
          <cell r="L25" t="str">
            <v>MH12PQ3465</v>
          </cell>
          <cell r="M25" t="str">
            <v>SHUBHAM</v>
          </cell>
          <cell r="N25">
            <v>919623148168</v>
          </cell>
          <cell r="O25">
            <v>8140</v>
          </cell>
          <cell r="P25">
            <v>720</v>
          </cell>
          <cell r="Q25">
            <v>221.5</v>
          </cell>
          <cell r="R25">
            <v>221.5</v>
          </cell>
          <cell r="S25">
            <v>0</v>
          </cell>
          <cell r="T25">
            <v>886</v>
          </cell>
          <cell r="U25">
            <v>9746</v>
          </cell>
          <cell r="V25" t="str">
            <v>SHPL/23-24/02216</v>
          </cell>
          <cell r="W25" t="str">
            <v>11-Sep-2023</v>
          </cell>
        </row>
        <row r="26">
          <cell r="B26" t="str">
            <v>DR/PUN/23-24/56017765</v>
          </cell>
          <cell r="C26" t="str">
            <v>CPUN24/056008949</v>
          </cell>
          <cell r="D26" t="str">
            <v>John Deere India Pvt Ltd -CC A/C</v>
          </cell>
          <cell r="E26" t="str">
            <v>SHIVNERI CAR RENTALS PVT LTD</v>
          </cell>
          <cell r="F26" t="str">
            <v>Fabiano Peiter</v>
          </cell>
          <cell r="G26" t="str">
            <v>G/G : 12/100</v>
          </cell>
          <cell r="H26">
            <v>7950</v>
          </cell>
          <cell r="I26">
            <v>50</v>
          </cell>
          <cell r="J26">
            <v>960</v>
          </cell>
          <cell r="K26">
            <v>8960</v>
          </cell>
          <cell r="L26" t="str">
            <v>MH12SF5256</v>
          </cell>
          <cell r="M26" t="str">
            <v>RANGRAO</v>
          </cell>
          <cell r="N26">
            <v>917028827641</v>
          </cell>
          <cell r="O26">
            <v>4900</v>
          </cell>
          <cell r="P26">
            <v>20</v>
          </cell>
          <cell r="Q26">
            <v>61.5</v>
          </cell>
          <cell r="R26">
            <v>61.5</v>
          </cell>
          <cell r="S26">
            <v>0</v>
          </cell>
          <cell r="T26">
            <v>246</v>
          </cell>
          <cell r="U26">
            <v>5166</v>
          </cell>
          <cell r="V26" t="str">
            <v>SHPL/23-24/02232</v>
          </cell>
          <cell r="W26" t="str">
            <v>12-Sep-2023</v>
          </cell>
        </row>
        <row r="27">
          <cell r="B27" t="str">
            <v>DR/PUN/23-24/56017764</v>
          </cell>
          <cell r="C27" t="str">
            <v>CPUN24/056008951</v>
          </cell>
          <cell r="D27" t="str">
            <v>John Deere India Pvt Ltd -CC A/C</v>
          </cell>
          <cell r="E27" t="str">
            <v>SHIVNERI CAR RENTALS PVT LTD</v>
          </cell>
          <cell r="F27" t="str">
            <v>Fabiano Peiter</v>
          </cell>
          <cell r="G27" t="str">
            <v>G/G : 12/100</v>
          </cell>
          <cell r="H27">
            <v>7600</v>
          </cell>
          <cell r="I27">
            <v>50</v>
          </cell>
          <cell r="J27">
            <v>918</v>
          </cell>
          <cell r="K27">
            <v>8568</v>
          </cell>
          <cell r="L27" t="str">
            <v>MH12PQ3456</v>
          </cell>
          <cell r="M27" t="str">
            <v>SACHIN</v>
          </cell>
          <cell r="N27">
            <v>917350677267</v>
          </cell>
          <cell r="O27">
            <v>4520</v>
          </cell>
          <cell r="P27">
            <v>50</v>
          </cell>
          <cell r="Q27">
            <v>57.125</v>
          </cell>
          <cell r="R27">
            <v>57.125</v>
          </cell>
          <cell r="S27">
            <v>0</v>
          </cell>
          <cell r="T27">
            <v>228.5</v>
          </cell>
          <cell r="U27">
            <v>4798.5</v>
          </cell>
          <cell r="V27" t="str">
            <v>SHPL/23-24/02237</v>
          </cell>
          <cell r="W27" t="str">
            <v>11-Sep-2023</v>
          </cell>
        </row>
        <row r="28">
          <cell r="B28" t="str">
            <v>DR/PUN/23-24/56018599</v>
          </cell>
          <cell r="C28" t="str">
            <v>CPUN24/056009252</v>
          </cell>
          <cell r="D28" t="str">
            <v>LARSEN &amp; TOUBRO LIMITED</v>
          </cell>
          <cell r="E28" t="str">
            <v>SHIVNERI CAR RENTALS PVT LTD</v>
          </cell>
          <cell r="F28" t="str">
            <v>Mr. Nitin Agrawal</v>
          </cell>
          <cell r="G28" t="str">
            <v>OSTN G/G : 1 Day/300 Kms</v>
          </cell>
          <cell r="H28">
            <v>19050</v>
          </cell>
          <cell r="I28">
            <v>60</v>
          </cell>
          <cell r="J28">
            <v>2293.1999999999998</v>
          </cell>
          <cell r="K28">
            <v>21403.200000000001</v>
          </cell>
          <cell r="L28" t="str">
            <v>MH12SF2556</v>
          </cell>
          <cell r="M28" t="str">
            <v>SHUBHAM</v>
          </cell>
          <cell r="N28">
            <v>919623148168</v>
          </cell>
          <cell r="O28">
            <v>12900</v>
          </cell>
          <cell r="P28">
            <v>60</v>
          </cell>
          <cell r="Q28">
            <v>162</v>
          </cell>
          <cell r="R28">
            <v>162</v>
          </cell>
          <cell r="S28">
            <v>0</v>
          </cell>
          <cell r="T28">
            <v>648</v>
          </cell>
          <cell r="U28">
            <v>13608</v>
          </cell>
          <cell r="V28" t="str">
            <v>SHPL/23-24/02327</v>
          </cell>
          <cell r="W28">
            <v>45185</v>
          </cell>
        </row>
        <row r="29">
          <cell r="B29" t="str">
            <v>DR/PUN/23-24/56018365</v>
          </cell>
          <cell r="C29" t="str">
            <v>CIMH24/027000887</v>
          </cell>
          <cell r="D29" t="str">
            <v>SAP INDIA PVT LTD -FIELDS SERVICES</v>
          </cell>
          <cell r="E29" t="str">
            <v>SHIVNERI CAR RENTALS PVT LTD</v>
          </cell>
          <cell r="F29" t="str">
            <v>Sougata Sinha</v>
          </cell>
          <cell r="G29" t="str">
            <v>SP G/G : MUM-PUN SAME DAY RETURN</v>
          </cell>
          <cell r="H29">
            <v>9250</v>
          </cell>
          <cell r="I29">
            <v>720</v>
          </cell>
          <cell r="J29">
            <v>1196.4000000000001</v>
          </cell>
          <cell r="K29">
            <v>11166.4</v>
          </cell>
          <cell r="L29" t="str">
            <v>MH12QW9765</v>
          </cell>
          <cell r="M29" t="str">
            <v>SACHIN MANE</v>
          </cell>
          <cell r="N29">
            <v>917083484616</v>
          </cell>
          <cell r="O29">
            <v>7720</v>
          </cell>
          <cell r="P29">
            <v>720</v>
          </cell>
          <cell r="Q29">
            <v>211</v>
          </cell>
          <cell r="R29">
            <v>211</v>
          </cell>
          <cell r="S29">
            <v>0</v>
          </cell>
          <cell r="T29">
            <v>844</v>
          </cell>
          <cell r="U29">
            <v>9284</v>
          </cell>
          <cell r="V29" t="str">
            <v>SHPL/23-24/02225</v>
          </cell>
          <cell r="W29" t="str">
            <v>12-Sep-2023</v>
          </cell>
        </row>
        <row r="30">
          <cell r="B30" t="str">
            <v>DR/PUN/23-24/56018615</v>
          </cell>
          <cell r="C30" t="str">
            <v>CPUN24/056008957</v>
          </cell>
          <cell r="D30" t="str">
            <v>John Deere India Pvt Ltd -CC A/C</v>
          </cell>
          <cell r="E30" t="str">
            <v>SHIVNERI CAR RENTALS PVT LTD</v>
          </cell>
          <cell r="F30" t="str">
            <v>Fabiano Peiter</v>
          </cell>
          <cell r="G30" t="str">
            <v>G/G : 12/100</v>
          </cell>
          <cell r="H30">
            <v>8300</v>
          </cell>
          <cell r="I30">
            <v>20</v>
          </cell>
          <cell r="J30">
            <v>998.4</v>
          </cell>
          <cell r="K30">
            <v>9318.4</v>
          </cell>
          <cell r="L30" t="str">
            <v>MH12SF5256</v>
          </cell>
          <cell r="M30" t="str">
            <v>RANGRAO</v>
          </cell>
          <cell r="N30">
            <v>917028827641</v>
          </cell>
          <cell r="O30">
            <v>5700</v>
          </cell>
          <cell r="P30">
            <v>0</v>
          </cell>
          <cell r="Q30">
            <v>71.25</v>
          </cell>
          <cell r="R30">
            <v>71.25</v>
          </cell>
          <cell r="S30">
            <v>0</v>
          </cell>
          <cell r="T30">
            <v>285</v>
          </cell>
          <cell r="U30">
            <v>5985</v>
          </cell>
          <cell r="V30" t="str">
            <v>SHPL/23-24/02265</v>
          </cell>
          <cell r="W30">
            <v>45185</v>
          </cell>
        </row>
        <row r="31">
          <cell r="B31" t="str">
            <v>DR/PUN/23-24/56018616</v>
          </cell>
          <cell r="C31" t="str">
            <v>CPUN24/056008956</v>
          </cell>
          <cell r="D31" t="str">
            <v>John Deere India Pvt Ltd -CC A/C</v>
          </cell>
          <cell r="E31" t="str">
            <v>SHIVNERI CAR RENTALS PVT LTD</v>
          </cell>
          <cell r="F31" t="str">
            <v>Fabiano Peiter</v>
          </cell>
          <cell r="G31" t="str">
            <v>G/G : 12/100</v>
          </cell>
          <cell r="H31">
            <v>8300</v>
          </cell>
          <cell r="I31">
            <v>20</v>
          </cell>
          <cell r="J31">
            <v>998.4</v>
          </cell>
          <cell r="K31">
            <v>9318.4</v>
          </cell>
          <cell r="L31" t="str">
            <v>MH12QW9756</v>
          </cell>
          <cell r="M31" t="str">
            <v>PRADEEP</v>
          </cell>
          <cell r="N31">
            <v>917709853081</v>
          </cell>
          <cell r="O31">
            <v>4900</v>
          </cell>
          <cell r="P31">
            <v>20</v>
          </cell>
          <cell r="Q31">
            <v>61.5</v>
          </cell>
          <cell r="R31">
            <v>61.5</v>
          </cell>
          <cell r="S31">
            <v>0</v>
          </cell>
          <cell r="T31">
            <v>246</v>
          </cell>
          <cell r="U31">
            <v>5166</v>
          </cell>
          <cell r="V31" t="str">
            <v>SHPL/23-24/02231</v>
          </cell>
          <cell r="W31">
            <v>45183</v>
          </cell>
        </row>
        <row r="32">
          <cell r="B32" t="str">
            <v>DR/PUN/23-24/56018711</v>
          </cell>
          <cell r="C32" t="str">
            <v>CIMH24/027000791</v>
          </cell>
          <cell r="D32" t="str">
            <v>MCKINSEY &amp; COMPANY INDIA LLP</v>
          </cell>
          <cell r="E32" t="str">
            <v>SHIVNERI CAR RENTALS PVT LTD</v>
          </cell>
          <cell r="F32" t="str">
            <v>Breasha GUPTA</v>
          </cell>
          <cell r="G32" t="str">
            <v>OSTN G/G : 1 Day/250 Kms</v>
          </cell>
          <cell r="H32">
            <v>8450</v>
          </cell>
          <cell r="I32">
            <v>445</v>
          </cell>
          <cell r="J32">
            <v>1067.4000000000001</v>
          </cell>
          <cell r="K32">
            <v>9962.4</v>
          </cell>
          <cell r="L32" t="str">
            <v>MH12SF2565</v>
          </cell>
          <cell r="M32" t="str">
            <v>PRAVIN KATKAR</v>
          </cell>
          <cell r="N32">
            <v>919970141684</v>
          </cell>
          <cell r="O32">
            <v>5570</v>
          </cell>
          <cell r="P32">
            <v>445</v>
          </cell>
          <cell r="Q32">
            <v>75.19</v>
          </cell>
          <cell r="R32">
            <v>75.19</v>
          </cell>
          <cell r="S32">
            <v>0</v>
          </cell>
          <cell r="T32">
            <v>300.76</v>
          </cell>
          <cell r="U32">
            <v>6315.76</v>
          </cell>
          <cell r="V32" t="str">
            <v>SHPL/23-24/02268</v>
          </cell>
          <cell r="W32" t="str">
            <v>12-Sep-2023</v>
          </cell>
        </row>
        <row r="33">
          <cell r="B33" t="str">
            <v>DR/PUN/23-24/56017528</v>
          </cell>
          <cell r="C33" t="str">
            <v>CPUN24/056008958</v>
          </cell>
          <cell r="D33" t="str">
            <v>TATA CAPITAL FINANCIAL SERVICES LTD.</v>
          </cell>
          <cell r="E33" t="str">
            <v>SHIVNERI CAR RENTALS PVT LTD</v>
          </cell>
          <cell r="F33" t="str">
            <v>Ms. Shriti Sengupta</v>
          </cell>
          <cell r="G33" t="str">
            <v>OSTN G/G : 1 Day/300 Kms</v>
          </cell>
          <cell r="H33">
            <v>6450</v>
          </cell>
          <cell r="I33">
            <v>320</v>
          </cell>
          <cell r="J33">
            <v>812.4</v>
          </cell>
          <cell r="K33">
            <v>7582.4</v>
          </cell>
          <cell r="L33" t="str">
            <v>MH12QW9165</v>
          </cell>
          <cell r="M33" t="str">
            <v>RAVI</v>
          </cell>
          <cell r="N33">
            <v>917559182779</v>
          </cell>
          <cell r="O33">
            <v>3802</v>
          </cell>
          <cell r="P33">
            <v>807</v>
          </cell>
          <cell r="Q33">
            <v>57.61</v>
          </cell>
          <cell r="R33">
            <v>57.61</v>
          </cell>
          <cell r="S33">
            <v>0</v>
          </cell>
          <cell r="T33">
            <v>230.44</v>
          </cell>
          <cell r="U33">
            <v>4839.4399999999996</v>
          </cell>
          <cell r="V33" t="str">
            <v>SHPL/23-24/02233</v>
          </cell>
          <cell r="W33" t="str">
            <v>12-Sep-2023</v>
          </cell>
        </row>
        <row r="34">
          <cell r="B34" t="str">
            <v>DR/PUN/23-24/56018432</v>
          </cell>
          <cell r="C34" t="str">
            <v>CPUN24/056009117</v>
          </cell>
          <cell r="D34" t="str">
            <v>CAPGEMINI TECHNOLOGY SERVICES INDIA LIMITED</v>
          </cell>
          <cell r="E34" t="str">
            <v>SHIVNERI CAR RENTALS PVT LTD</v>
          </cell>
          <cell r="F34" t="str">
            <v>Sunil Agrawal</v>
          </cell>
          <cell r="G34" t="str">
            <v>SP G/G : MUM-PUN ONE WAY DROP</v>
          </cell>
          <cell r="H34">
            <v>4750</v>
          </cell>
          <cell r="I34">
            <v>320</v>
          </cell>
          <cell r="J34">
            <v>608.4</v>
          </cell>
          <cell r="K34">
            <v>5678.4</v>
          </cell>
          <cell r="L34" t="str">
            <v>MH12SF3765</v>
          </cell>
          <cell r="M34" t="str">
            <v>SANJAY</v>
          </cell>
          <cell r="N34">
            <v>917875003017</v>
          </cell>
          <cell r="O34">
            <v>4800</v>
          </cell>
          <cell r="P34">
            <v>320</v>
          </cell>
          <cell r="Q34">
            <v>64</v>
          </cell>
          <cell r="R34">
            <v>64</v>
          </cell>
          <cell r="S34">
            <v>0</v>
          </cell>
          <cell r="T34">
            <v>256</v>
          </cell>
          <cell r="U34">
            <v>5376</v>
          </cell>
          <cell r="V34" t="str">
            <v>SHPL/23-24/02267</v>
          </cell>
          <cell r="W34" t="str">
            <v>12-Sep-2023</v>
          </cell>
        </row>
        <row r="35">
          <cell r="B35" t="str">
            <v>DR/PUN/23-24/56018719</v>
          </cell>
          <cell r="C35" t="str">
            <v>CIMH24/027000791</v>
          </cell>
          <cell r="D35" t="str">
            <v>MCKINSEY &amp; COMPANY INDIA LLP</v>
          </cell>
          <cell r="E35" t="str">
            <v>SHIVNERI CAR RENTALS PVT LTD</v>
          </cell>
          <cell r="F35" t="str">
            <v>Vardhan Bankar</v>
          </cell>
          <cell r="G35" t="str">
            <v>P/P : 2/20</v>
          </cell>
          <cell r="H35">
            <v>1323</v>
          </cell>
          <cell r="I35">
            <v>0</v>
          </cell>
          <cell r="J35">
            <v>158.76</v>
          </cell>
          <cell r="K35">
            <v>1481.76</v>
          </cell>
          <cell r="L35" t="str">
            <v>MH12PQ7056</v>
          </cell>
          <cell r="M35" t="str">
            <v>KEDAR</v>
          </cell>
          <cell r="N35">
            <v>918530117436</v>
          </cell>
          <cell r="O35">
            <v>950</v>
          </cell>
          <cell r="P35">
            <v>0</v>
          </cell>
          <cell r="Q35">
            <v>11.875</v>
          </cell>
          <cell r="R35">
            <v>11.875</v>
          </cell>
          <cell r="S35">
            <v>0</v>
          </cell>
          <cell r="T35">
            <v>47.5</v>
          </cell>
          <cell r="U35">
            <v>997.5</v>
          </cell>
          <cell r="V35" t="str">
            <v>SHPL/23-24/02227</v>
          </cell>
          <cell r="W35" t="str">
            <v>12-Sep-2023</v>
          </cell>
        </row>
        <row r="36">
          <cell r="B36" t="str">
            <v>DR/PUN/23-24/56018732</v>
          </cell>
          <cell r="C36" t="str">
            <v>CPUN24/056008955</v>
          </cell>
          <cell r="D36" t="str">
            <v>MTU INDIA PRIVATE LIMITED-EARC-PUNE</v>
          </cell>
          <cell r="E36" t="str">
            <v>SHIVNERI CAR RENTALS PVT LTD</v>
          </cell>
          <cell r="F36" t="str">
            <v>Moneksh Chauhan, Gaurav Mistry</v>
          </cell>
          <cell r="G36" t="str">
            <v>G/G : 8/80</v>
          </cell>
          <cell r="H36">
            <v>2400</v>
          </cell>
          <cell r="I36">
            <v>100</v>
          </cell>
          <cell r="J36">
            <v>300</v>
          </cell>
          <cell r="K36">
            <v>2800</v>
          </cell>
          <cell r="L36" t="str">
            <v>MH12PQ7056</v>
          </cell>
          <cell r="M36" t="str">
            <v>KEDAR</v>
          </cell>
          <cell r="N36">
            <v>918530117436</v>
          </cell>
          <cell r="O36">
            <v>1384</v>
          </cell>
          <cell r="P36">
            <v>100</v>
          </cell>
          <cell r="Q36">
            <v>18.55</v>
          </cell>
          <cell r="R36">
            <v>18.55</v>
          </cell>
          <cell r="S36">
            <v>0</v>
          </cell>
          <cell r="T36">
            <v>74.2</v>
          </cell>
          <cell r="U36">
            <v>1558.2</v>
          </cell>
          <cell r="V36" t="str">
            <v>SHPL/23-24/02226</v>
          </cell>
          <cell r="W36" t="str">
            <v>12-Sep-2023</v>
          </cell>
        </row>
        <row r="37">
          <cell r="B37" t="str">
            <v>DR/PUN/23-24/56018780</v>
          </cell>
          <cell r="C37" t="str">
            <v>CPUN24/056009130</v>
          </cell>
          <cell r="D37" t="str">
            <v>John Deere India Pvt Ltd -CC A/C</v>
          </cell>
          <cell r="E37" t="str">
            <v>SHIVNERI CAR RENTALS PVT LTD</v>
          </cell>
          <cell r="F37" t="str">
            <v>Fabiano Peiter</v>
          </cell>
          <cell r="G37" t="str">
            <v>G/G : 12/100</v>
          </cell>
          <cell r="H37">
            <v>9840</v>
          </cell>
          <cell r="I37">
            <v>0</v>
          </cell>
          <cell r="J37">
            <v>1180.8</v>
          </cell>
          <cell r="K37">
            <v>11020.8</v>
          </cell>
          <cell r="L37" t="str">
            <v>MH12SF5256</v>
          </cell>
          <cell r="M37" t="str">
            <v>RANGRAO</v>
          </cell>
          <cell r="N37">
            <v>917028827641</v>
          </cell>
          <cell r="O37">
            <v>4710</v>
          </cell>
          <cell r="P37">
            <v>50</v>
          </cell>
          <cell r="Q37">
            <v>59.5</v>
          </cell>
          <cell r="R37">
            <v>59.5</v>
          </cell>
          <cell r="S37">
            <v>0</v>
          </cell>
          <cell r="T37">
            <v>238</v>
          </cell>
          <cell r="U37">
            <v>4998</v>
          </cell>
          <cell r="V37" t="str">
            <v>SHPL/23-24/02238</v>
          </cell>
          <cell r="W37">
            <v>45183</v>
          </cell>
        </row>
        <row r="38">
          <cell r="B38" t="str">
            <v>DR/PUN/23-24/56018781</v>
          </cell>
          <cell r="C38" t="str">
            <v>CPUN24/056008936</v>
          </cell>
          <cell r="D38" t="str">
            <v>John Deere India Pvt Ltd -CC A/C</v>
          </cell>
          <cell r="E38" t="str">
            <v>SHIVNERI CAR RENTALS PVT LTD</v>
          </cell>
          <cell r="F38" t="str">
            <v>Fabiano Peiter</v>
          </cell>
          <cell r="G38" t="str">
            <v>G/G : 12/100</v>
          </cell>
          <cell r="H38">
            <v>8965</v>
          </cell>
          <cell r="I38">
            <v>0</v>
          </cell>
          <cell r="J38">
            <v>1075.8</v>
          </cell>
          <cell r="K38">
            <v>10040.799999999999</v>
          </cell>
          <cell r="L38" t="str">
            <v>MH12QW9756</v>
          </cell>
          <cell r="M38" t="str">
            <v>PRADEEP</v>
          </cell>
          <cell r="N38">
            <v>917709853081</v>
          </cell>
          <cell r="O38">
            <v>6190</v>
          </cell>
          <cell r="P38">
            <v>0</v>
          </cell>
          <cell r="Q38">
            <v>77.375</v>
          </cell>
          <cell r="R38">
            <v>77.375</v>
          </cell>
          <cell r="S38">
            <v>0</v>
          </cell>
          <cell r="T38">
            <v>309.5</v>
          </cell>
          <cell r="U38">
            <v>6499.5</v>
          </cell>
          <cell r="V38" t="str">
            <v>SHPL/23-24/02263</v>
          </cell>
          <cell r="W38">
            <v>45185</v>
          </cell>
        </row>
        <row r="39">
          <cell r="B39" t="str">
            <v>DR/PUN/23-24/56018636</v>
          </cell>
          <cell r="C39" t="str">
            <v>CPUN24/056009131</v>
          </cell>
          <cell r="D39" t="str">
            <v>OMRON AUTOMATION PVT LTD</v>
          </cell>
          <cell r="E39" t="str">
            <v>SHIVNERI CAR RENTALS PVT LTD</v>
          </cell>
          <cell r="F39" t="str">
            <v>Sachin Swam</v>
          </cell>
          <cell r="G39" t="str">
            <v>OSTN G/G : 1 Day/300 Kms</v>
          </cell>
          <cell r="H39">
            <v>15916</v>
          </cell>
          <cell r="I39">
            <v>805</v>
          </cell>
          <cell r="J39">
            <v>2006.52</v>
          </cell>
          <cell r="K39">
            <v>18727.52</v>
          </cell>
          <cell r="L39" t="str">
            <v>MH12QW9765</v>
          </cell>
          <cell r="M39" t="str">
            <v>SACHIN MANE</v>
          </cell>
          <cell r="N39">
            <v>917083484616</v>
          </cell>
          <cell r="O39">
            <v>8440</v>
          </cell>
          <cell r="P39">
            <v>805</v>
          </cell>
          <cell r="Q39">
            <v>115.56</v>
          </cell>
          <cell r="R39">
            <v>115.56</v>
          </cell>
          <cell r="S39">
            <v>0</v>
          </cell>
          <cell r="T39">
            <v>462.24</v>
          </cell>
          <cell r="U39">
            <v>9707.24</v>
          </cell>
          <cell r="V39" t="str">
            <v>SHPL/23-24/02292</v>
          </cell>
          <cell r="W39" t="str">
            <v>13-Sep-2023</v>
          </cell>
        </row>
        <row r="40">
          <cell r="B40" t="str">
            <v>DR/PUN/23-24/56018307</v>
          </cell>
          <cell r="C40" t="str">
            <v>CIMH24/027000885</v>
          </cell>
          <cell r="D40" t="str">
            <v>TIAA GLOBAL BUSINESS SERVICES (INDIA) PRIVATE LIMITED-PUN</v>
          </cell>
          <cell r="E40" t="str">
            <v>SHIVNERI CAR RENTALS PVT LTD</v>
          </cell>
          <cell r="F40" t="str">
            <v>Nidhi Nair + 2</v>
          </cell>
          <cell r="G40" t="str">
            <v>SP G/G : MUM-PUN/MUM-NASIK ONE WAY DROP</v>
          </cell>
          <cell r="H40">
            <v>10000</v>
          </cell>
          <cell r="I40">
            <v>360</v>
          </cell>
          <cell r="J40">
            <v>1243.2</v>
          </cell>
          <cell r="K40">
            <v>11603.2</v>
          </cell>
          <cell r="L40" t="str">
            <v>MH12SF3756</v>
          </cell>
          <cell r="M40" t="str">
            <v>ARBAZ</v>
          </cell>
          <cell r="N40">
            <v>919561959559</v>
          </cell>
          <cell r="O40">
            <v>4800</v>
          </cell>
          <cell r="P40">
            <v>360</v>
          </cell>
          <cell r="Q40">
            <v>129</v>
          </cell>
          <cell r="R40">
            <v>129</v>
          </cell>
          <cell r="S40">
            <v>0</v>
          </cell>
          <cell r="T40">
            <v>516</v>
          </cell>
          <cell r="U40">
            <v>5676</v>
          </cell>
          <cell r="V40" t="str">
            <v>SHPL/23-24/02261</v>
          </cell>
          <cell r="W40" t="str">
            <v>13-Sep-2023</v>
          </cell>
        </row>
        <row r="41">
          <cell r="B41" t="str">
            <v>DR/PUN/23-24/56018752</v>
          </cell>
          <cell r="C41" t="str">
            <v>CPUN24/056009116</v>
          </cell>
          <cell r="D41" t="str">
            <v>DELL INTERNATIONAL SERVICES INDIA PRIVATE LIMITED</v>
          </cell>
          <cell r="E41" t="str">
            <v>SHIVNERI CAR RENTALS PVT LTD</v>
          </cell>
          <cell r="F41" t="str">
            <v>Mr. Rajat Jain</v>
          </cell>
          <cell r="G41" t="str">
            <v>P/P : 8/80</v>
          </cell>
          <cell r="H41">
            <v>2130</v>
          </cell>
          <cell r="I41">
            <v>100</v>
          </cell>
          <cell r="J41">
            <v>267.60000000000002</v>
          </cell>
          <cell r="K41">
            <v>2497.6</v>
          </cell>
          <cell r="L41" t="str">
            <v>MH12RN5565</v>
          </cell>
          <cell r="M41" t="str">
            <v>HANUMANT</v>
          </cell>
          <cell r="N41">
            <v>918861493546</v>
          </cell>
          <cell r="O41">
            <v>1942</v>
          </cell>
          <cell r="P41">
            <v>100</v>
          </cell>
          <cell r="Q41">
            <v>25.524999999999999</v>
          </cell>
          <cell r="R41">
            <v>25.524999999999999</v>
          </cell>
          <cell r="S41">
            <v>0</v>
          </cell>
          <cell r="T41">
            <v>102.1</v>
          </cell>
          <cell r="U41">
            <v>2144.1</v>
          </cell>
          <cell r="V41" t="str">
            <v>SHPL/23-24/02264</v>
          </cell>
          <cell r="W41" t="str">
            <v>13-Sep-2023</v>
          </cell>
        </row>
        <row r="42">
          <cell r="B42" t="str">
            <v>DR/PUN/23-24/56018794</v>
          </cell>
          <cell r="C42" t="str">
            <v>CIMH24/027000809</v>
          </cell>
          <cell r="D42" t="str">
            <v>MATHWORKS INDIA PRIVATE LIMITED</v>
          </cell>
          <cell r="E42" t="str">
            <v>SHIVNERI CAR RENTALS PVT LTD</v>
          </cell>
          <cell r="F42" t="str">
            <v>Siddheshwar Mahajan</v>
          </cell>
          <cell r="G42" t="str">
            <v>OSTN G/G : 1 Day/300 Kms</v>
          </cell>
          <cell r="H42">
            <v>11070</v>
          </cell>
          <cell r="I42">
            <v>485</v>
          </cell>
          <cell r="J42">
            <v>1386.6</v>
          </cell>
          <cell r="K42">
            <v>12941.6</v>
          </cell>
          <cell r="L42" t="str">
            <v>MH12KN7629</v>
          </cell>
          <cell r="M42" t="str">
            <v>ABHINAV</v>
          </cell>
          <cell r="N42">
            <v>917350376563</v>
          </cell>
          <cell r="O42">
            <v>9300</v>
          </cell>
          <cell r="P42">
            <v>485</v>
          </cell>
          <cell r="Q42">
            <v>122.31</v>
          </cell>
          <cell r="R42">
            <v>122.31</v>
          </cell>
          <cell r="S42">
            <v>0</v>
          </cell>
          <cell r="T42">
            <v>489.24</v>
          </cell>
          <cell r="U42">
            <v>10274.24</v>
          </cell>
          <cell r="V42" t="str">
            <v>SHPL/23-24/02328</v>
          </cell>
          <cell r="W42">
            <v>45185</v>
          </cell>
        </row>
        <row r="43">
          <cell r="B43" t="str">
            <v>DR/PUN/23-24/56018800</v>
          </cell>
          <cell r="C43" t="str">
            <v>CIMH24/027000765</v>
          </cell>
          <cell r="D43" t="str">
            <v>MCKINSEY &amp; COMPANY INDIA LLP</v>
          </cell>
          <cell r="E43" t="str">
            <v>SHIVNERI CAR RENTALS PVT LTD</v>
          </cell>
          <cell r="F43" t="str">
            <v>Mohit Khatri</v>
          </cell>
          <cell r="G43" t="str">
            <v>P/P : 2/20</v>
          </cell>
          <cell r="H43">
            <v>1998</v>
          </cell>
          <cell r="I43">
            <v>100</v>
          </cell>
          <cell r="J43">
            <v>251.76</v>
          </cell>
          <cell r="K43">
            <v>2349.7600000000002</v>
          </cell>
          <cell r="L43" t="str">
            <v>MH12PQ7965</v>
          </cell>
          <cell r="M43" t="str">
            <v>SUKHDEV</v>
          </cell>
          <cell r="N43">
            <v>917058047254</v>
          </cell>
          <cell r="O43">
            <v>1900</v>
          </cell>
          <cell r="P43">
            <v>100</v>
          </cell>
          <cell r="Q43">
            <v>25</v>
          </cell>
          <cell r="R43">
            <v>25</v>
          </cell>
          <cell r="S43">
            <v>0</v>
          </cell>
          <cell r="T43">
            <v>100</v>
          </cell>
          <cell r="U43">
            <v>2100</v>
          </cell>
          <cell r="V43" t="str">
            <v>SHPL/23-24/02266</v>
          </cell>
          <cell r="W43" t="str">
            <v>13-Sep-2023</v>
          </cell>
        </row>
        <row r="44">
          <cell r="B44" t="str">
            <v>DR/PUN/23-24/56018259</v>
          </cell>
          <cell r="C44" t="str">
            <v>CPUN24/056009118</v>
          </cell>
          <cell r="D44" t="str">
            <v>CAPGEMINI TECHNOLOGY SERVICES INDIA LIMITED</v>
          </cell>
          <cell r="E44" t="str">
            <v>SHIVNERI CAR RENTALS PVT LTD</v>
          </cell>
          <cell r="F44" t="str">
            <v>Sanjiv Srinivasan</v>
          </cell>
          <cell r="G44" t="str">
            <v>SP G/G : MUM-PUN ONE WAY DROP</v>
          </cell>
          <cell r="H44">
            <v>3450</v>
          </cell>
          <cell r="I44">
            <v>360</v>
          </cell>
          <cell r="J44">
            <v>457.2</v>
          </cell>
          <cell r="K44">
            <v>4267.2</v>
          </cell>
          <cell r="L44" t="str">
            <v>MH12QW9156</v>
          </cell>
          <cell r="M44" t="str">
            <v>ANAND</v>
          </cell>
          <cell r="N44">
            <v>916361054714</v>
          </cell>
          <cell r="O44">
            <v>3550</v>
          </cell>
          <cell r="P44">
            <v>360</v>
          </cell>
          <cell r="Q44">
            <v>48.875</v>
          </cell>
          <cell r="R44">
            <v>48.875</v>
          </cell>
          <cell r="S44">
            <v>0</v>
          </cell>
          <cell r="T44">
            <v>195.5</v>
          </cell>
          <cell r="U44">
            <v>4105.5</v>
          </cell>
          <cell r="V44" t="str">
            <v>SHPL/23-24/02293</v>
          </cell>
          <cell r="W44" t="str">
            <v>13-Sep-2023</v>
          </cell>
        </row>
        <row r="45">
          <cell r="B45" t="str">
            <v>DR/PUN/23-24/56018720</v>
          </cell>
          <cell r="C45" t="str">
            <v>CPUN24/056009121</v>
          </cell>
          <cell r="D45" t="str">
            <v>CAPGEMINI TECHNOLOGY SERVICES INDIA LIMITED</v>
          </cell>
          <cell r="E45" t="str">
            <v>SHIVNERI CAR RENTALS PVT LTD</v>
          </cell>
          <cell r="F45" t="str">
            <v>Koustubh  Mangrulkar</v>
          </cell>
          <cell r="G45" t="str">
            <v>SP G/G : MUM-PUN ONE WAY DROP</v>
          </cell>
          <cell r="H45">
            <v>3450</v>
          </cell>
          <cell r="I45">
            <v>360</v>
          </cell>
          <cell r="J45">
            <v>457.2</v>
          </cell>
          <cell r="K45">
            <v>4267.2</v>
          </cell>
          <cell r="L45" t="str">
            <v>MH12SF3756</v>
          </cell>
          <cell r="M45" t="str">
            <v>ARBAZ</v>
          </cell>
          <cell r="N45">
            <v>919561959559</v>
          </cell>
          <cell r="O45">
            <v>3550</v>
          </cell>
          <cell r="P45">
            <v>360</v>
          </cell>
          <cell r="Q45">
            <v>48.875</v>
          </cell>
          <cell r="R45">
            <v>48.875</v>
          </cell>
          <cell r="S45">
            <v>0</v>
          </cell>
          <cell r="T45">
            <v>195.5</v>
          </cell>
          <cell r="U45">
            <v>4105.5</v>
          </cell>
          <cell r="V45" t="str">
            <v>SHPL/23-24/02262</v>
          </cell>
          <cell r="W45" t="str">
            <v>13-Sep-2023</v>
          </cell>
        </row>
        <row r="46">
          <cell r="B46" t="str">
            <v>DR/PUN/23-24/56018945</v>
          </cell>
          <cell r="C46" t="str">
            <v>CIMH24/027000885</v>
          </cell>
          <cell r="D46" t="str">
            <v>TIAA GLOBAL BUSINESS SERVICES (INDIA) PRIVATE LIMITED-PUN</v>
          </cell>
          <cell r="E46" t="str">
            <v>SHIVNERI CAR RENTALS PVT LTD</v>
          </cell>
          <cell r="F46" t="str">
            <v>Tanya Rawal</v>
          </cell>
          <cell r="G46" t="str">
            <v>SP G/G : MUM-PUN/MUM-NASIK ONE WAY DROP</v>
          </cell>
          <cell r="H46">
            <v>10000</v>
          </cell>
          <cell r="I46">
            <v>407</v>
          </cell>
          <cell r="J46">
            <v>1248.8399999999999</v>
          </cell>
          <cell r="K46">
            <v>11655.84</v>
          </cell>
          <cell r="L46" t="str">
            <v>MH12QW6156</v>
          </cell>
          <cell r="M46" t="str">
            <v>SHALEM</v>
          </cell>
          <cell r="N46">
            <v>917020265718</v>
          </cell>
          <cell r="O46">
            <v>4800</v>
          </cell>
          <cell r="P46">
            <v>407</v>
          </cell>
          <cell r="Q46">
            <v>130.18</v>
          </cell>
          <cell r="R46">
            <v>130.18</v>
          </cell>
          <cell r="S46">
            <v>0</v>
          </cell>
          <cell r="T46">
            <v>520.72</v>
          </cell>
          <cell r="U46">
            <v>5727.72</v>
          </cell>
          <cell r="V46" t="str">
            <v>SHPL/23-24/02260</v>
          </cell>
          <cell r="W46" t="str">
            <v>14-Sep-2023</v>
          </cell>
        </row>
        <row r="47">
          <cell r="B47" t="str">
            <v>DR/PUN/23-24/56018755</v>
          </cell>
          <cell r="C47" t="str">
            <v>CPUN24/056009204</v>
          </cell>
          <cell r="D47" t="str">
            <v>PREMIUM TRANSMISSION LIMITED</v>
          </cell>
          <cell r="E47" t="str">
            <v>SHIVNERI CAR RENTALS PVT LTD</v>
          </cell>
          <cell r="F47" t="str">
            <v>Bankim Chokshi</v>
          </cell>
          <cell r="G47" t="str">
            <v>OSTN G/G : 1 Day/250 Kms</v>
          </cell>
          <cell r="H47">
            <v>12900</v>
          </cell>
          <cell r="I47">
            <v>0</v>
          </cell>
          <cell r="J47">
            <v>1548</v>
          </cell>
          <cell r="K47">
            <v>14448</v>
          </cell>
          <cell r="L47" t="str">
            <v>MH12QW2556</v>
          </cell>
          <cell r="M47" t="str">
            <v>SACHIN JAWALE</v>
          </cell>
          <cell r="N47">
            <v>917350677267</v>
          </cell>
          <cell r="O47">
            <v>11800</v>
          </cell>
          <cell r="P47">
            <v>0</v>
          </cell>
          <cell r="Q47">
            <v>147.5</v>
          </cell>
          <cell r="R47">
            <v>147.5</v>
          </cell>
          <cell r="S47">
            <v>0</v>
          </cell>
          <cell r="T47">
            <v>590</v>
          </cell>
          <cell r="U47">
            <v>12390</v>
          </cell>
          <cell r="V47" t="str">
            <v>SHPL/23-24/02346</v>
          </cell>
          <cell r="W47">
            <v>45189</v>
          </cell>
        </row>
        <row r="48">
          <cell r="B48" t="str">
            <v>DR/PUN/23-24/56018942</v>
          </cell>
          <cell r="C48" t="str">
            <v>CPUN24/056009132</v>
          </cell>
          <cell r="D48" t="str">
            <v>John Deere India Pvt Ltd -CC A/C</v>
          </cell>
          <cell r="E48" t="str">
            <v>SHIVNERI CAR RENTALS PVT LTD</v>
          </cell>
          <cell r="F48" t="str">
            <v>Fabiano Peiter</v>
          </cell>
          <cell r="G48" t="str">
            <v>G/G : 12/100</v>
          </cell>
          <cell r="H48">
            <v>8300</v>
          </cell>
          <cell r="I48">
            <v>20</v>
          </cell>
          <cell r="J48">
            <v>998.4</v>
          </cell>
          <cell r="K48">
            <v>9318.4</v>
          </cell>
          <cell r="L48" t="str">
            <v>MH12SF5256</v>
          </cell>
          <cell r="M48" t="str">
            <v>RANGRAO</v>
          </cell>
          <cell r="N48">
            <v>917028827641</v>
          </cell>
          <cell r="O48">
            <v>4900</v>
          </cell>
          <cell r="P48">
            <v>20</v>
          </cell>
          <cell r="Q48">
            <v>61.5</v>
          </cell>
          <cell r="R48">
            <v>61.5</v>
          </cell>
          <cell r="S48">
            <v>0</v>
          </cell>
          <cell r="T48">
            <v>246</v>
          </cell>
          <cell r="U48">
            <v>5166</v>
          </cell>
          <cell r="V48" t="str">
            <v>SHPL/23-24/02326</v>
          </cell>
          <cell r="W48" t="str">
            <v>14-Sep-2023</v>
          </cell>
        </row>
        <row r="49">
          <cell r="B49" t="str">
            <v>DR/PUN/23-24/56018943</v>
          </cell>
          <cell r="C49" t="str">
            <v>CPUN24/056009133</v>
          </cell>
          <cell r="D49" t="str">
            <v>John Deere India Pvt Ltd -CC A/C</v>
          </cell>
          <cell r="E49" t="str">
            <v>SHIVNERI CAR RENTALS PVT LTD</v>
          </cell>
          <cell r="F49" t="str">
            <v>Fabiano Peiter</v>
          </cell>
          <cell r="G49" t="str">
            <v>G/G : 12/100</v>
          </cell>
          <cell r="H49">
            <v>6200</v>
          </cell>
          <cell r="I49">
            <v>20</v>
          </cell>
          <cell r="J49">
            <v>746.4</v>
          </cell>
          <cell r="K49">
            <v>6966.4</v>
          </cell>
          <cell r="L49" t="str">
            <v>MH12QW9756</v>
          </cell>
          <cell r="M49" t="str">
            <v>PRADEEP</v>
          </cell>
          <cell r="N49">
            <v>917709853081</v>
          </cell>
          <cell r="O49">
            <v>3760</v>
          </cell>
          <cell r="P49">
            <v>20</v>
          </cell>
          <cell r="Q49">
            <v>47.25</v>
          </cell>
          <cell r="R49">
            <v>47.25</v>
          </cell>
          <cell r="S49">
            <v>0</v>
          </cell>
          <cell r="T49">
            <v>189</v>
          </cell>
          <cell r="U49">
            <v>3969</v>
          </cell>
          <cell r="V49" t="str">
            <v>SHPL/23-24/02329</v>
          </cell>
          <cell r="W49" t="str">
            <v>14-Sep-2023</v>
          </cell>
        </row>
        <row r="50">
          <cell r="B50" t="str">
            <v>DR/PUN/23-24/56018815</v>
          </cell>
          <cell r="C50" t="str">
            <v>CPUN24/056009250</v>
          </cell>
          <cell r="D50" t="str">
            <v>OMRON AUTOMATION PVT LTD</v>
          </cell>
          <cell r="E50" t="str">
            <v>SHIVNERI CAR RENTALS PVT LTD</v>
          </cell>
          <cell r="F50" t="str">
            <v>Mr. Virendra  Deshpande</v>
          </cell>
          <cell r="G50" t="str">
            <v>OSTN G/G : 1 Day/300 Kms</v>
          </cell>
          <cell r="H50">
            <v>11850</v>
          </cell>
          <cell r="I50">
            <v>175</v>
          </cell>
          <cell r="J50">
            <v>1443</v>
          </cell>
          <cell r="K50">
            <v>13468</v>
          </cell>
          <cell r="L50" t="str">
            <v>MH12VF8678</v>
          </cell>
          <cell r="M50" t="str">
            <v>AKSHAY</v>
          </cell>
          <cell r="N50">
            <v>917620198002</v>
          </cell>
          <cell r="O50">
            <v>6300</v>
          </cell>
          <cell r="P50">
            <v>175</v>
          </cell>
          <cell r="Q50">
            <v>80.94</v>
          </cell>
          <cell r="R50">
            <v>80.94</v>
          </cell>
          <cell r="S50">
            <v>0</v>
          </cell>
          <cell r="T50">
            <v>323.76</v>
          </cell>
          <cell r="U50">
            <v>6798.76</v>
          </cell>
          <cell r="V50" t="str">
            <v>SHPL/23-24/02375</v>
          </cell>
          <cell r="W50" t="str">
            <v>14-Sep-2023</v>
          </cell>
        </row>
        <row r="51">
          <cell r="B51" t="str">
            <v>DR/PUN/23-24/56018944</v>
          </cell>
          <cell r="C51" t="str">
            <v>CIMH24/027000885</v>
          </cell>
          <cell r="D51" t="str">
            <v>TIAA GLOBAL BUSINESS SERVICES (INDIA) PRIVATE LIMITED-PUN</v>
          </cell>
          <cell r="E51" t="str">
            <v>SHIVNERI CAR RENTALS PVT LTD</v>
          </cell>
          <cell r="F51" t="str">
            <v>Niyatkumar Parikh</v>
          </cell>
          <cell r="G51" t="str">
            <v>SP G/G : MUM-PUN/MUM-NASIK ONE WAY DROP</v>
          </cell>
          <cell r="H51">
            <v>10000</v>
          </cell>
          <cell r="I51">
            <v>360</v>
          </cell>
          <cell r="J51">
            <v>1243.2</v>
          </cell>
          <cell r="K51">
            <v>11603.2</v>
          </cell>
          <cell r="L51" t="str">
            <v>MH12SF7065</v>
          </cell>
          <cell r="M51" t="str">
            <v>KEDAR</v>
          </cell>
          <cell r="N51">
            <v>918530117436</v>
          </cell>
          <cell r="O51">
            <v>4800</v>
          </cell>
          <cell r="P51">
            <v>360</v>
          </cell>
          <cell r="Q51">
            <v>129</v>
          </cell>
          <cell r="R51">
            <v>129</v>
          </cell>
          <cell r="S51">
            <v>0</v>
          </cell>
          <cell r="T51">
            <v>516</v>
          </cell>
          <cell r="U51">
            <v>5676</v>
          </cell>
          <cell r="V51" t="str">
            <v>SHPL/23-24/02295</v>
          </cell>
          <cell r="W51" t="str">
            <v>14-Sep-2023</v>
          </cell>
        </row>
        <row r="52">
          <cell r="B52" t="str">
            <v>DR/PUN/23-24/56018973</v>
          </cell>
          <cell r="C52" t="str">
            <v>CPUN24/056009249</v>
          </cell>
          <cell r="D52" t="str">
            <v>COURSERA INDIA PRIVATE LIMITED</v>
          </cell>
          <cell r="E52" t="str">
            <v>SHIVNERI CAR RENTALS PVT LTD</v>
          </cell>
          <cell r="F52" t="str">
            <v>D .  Vinoth</v>
          </cell>
          <cell r="G52" t="str">
            <v>OSTN G/G : 1 Day/300 Kms</v>
          </cell>
          <cell r="H52">
            <v>20900</v>
          </cell>
          <cell r="I52">
            <v>485</v>
          </cell>
          <cell r="J52">
            <v>2566.1999999999998</v>
          </cell>
          <cell r="K52">
            <v>23951.200000000001</v>
          </cell>
          <cell r="L52" t="str">
            <v>MH12QW2536</v>
          </cell>
          <cell r="M52" t="str">
            <v>DASHRATH</v>
          </cell>
          <cell r="N52">
            <v>919175852365</v>
          </cell>
          <cell r="O52">
            <v>12900</v>
          </cell>
          <cell r="P52">
            <v>485</v>
          </cell>
          <cell r="Q52">
            <v>334.625</v>
          </cell>
          <cell r="R52">
            <v>334.625</v>
          </cell>
          <cell r="S52">
            <v>0</v>
          </cell>
          <cell r="T52">
            <v>669.25</v>
          </cell>
          <cell r="U52">
            <v>14054.25</v>
          </cell>
          <cell r="V52" t="str">
            <v>SHPL/23-24/02374</v>
          </cell>
          <cell r="W52" t="str">
            <v>14-Sep-2023</v>
          </cell>
        </row>
        <row r="53">
          <cell r="B53" t="str">
            <v>DR/PUN/23-24/56018567</v>
          </cell>
          <cell r="C53" t="str">
            <v>CPUN24/056009135</v>
          </cell>
          <cell r="D53" t="str">
            <v>KONE ELEVATOR INDIA PRIVATE LIMITED</v>
          </cell>
          <cell r="E53" t="str">
            <v>SHIVNERI CAR RENTALS PVT LTD</v>
          </cell>
          <cell r="F53" t="str">
            <v>Anuj Bhatnagar</v>
          </cell>
          <cell r="G53" t="str">
            <v>SP P/P : 5HR/180KMS</v>
          </cell>
          <cell r="H53">
            <v>4340</v>
          </cell>
          <cell r="I53">
            <v>360</v>
          </cell>
          <cell r="J53">
            <v>564</v>
          </cell>
          <cell r="K53">
            <v>5264</v>
          </cell>
          <cell r="L53" t="str">
            <v>MH12QW9156</v>
          </cell>
          <cell r="M53" t="str">
            <v>ANAND</v>
          </cell>
          <cell r="N53">
            <v>916361054714</v>
          </cell>
          <cell r="O53">
            <v>3800</v>
          </cell>
          <cell r="P53">
            <v>360</v>
          </cell>
          <cell r="Q53">
            <v>52</v>
          </cell>
          <cell r="R53">
            <v>52</v>
          </cell>
          <cell r="S53">
            <v>0</v>
          </cell>
          <cell r="T53">
            <v>208</v>
          </cell>
          <cell r="U53">
            <v>4368</v>
          </cell>
          <cell r="V53" t="str">
            <v>SHPL/23-24/02323</v>
          </cell>
          <cell r="W53" t="str">
            <v>14-Sep-2023</v>
          </cell>
        </row>
        <row r="54">
          <cell r="B54" t="str">
            <v>DR/PUN/23-24/56009605</v>
          </cell>
          <cell r="C54" t="str">
            <v>CPUN24/056009170</v>
          </cell>
          <cell r="D54" t="str">
            <v>JOHN DEERE INDIA PRIVATE LIMITED</v>
          </cell>
          <cell r="E54" t="str">
            <v>SHIVNERI CAR RENTALS PVT LTD</v>
          </cell>
          <cell r="F54" t="str">
            <v>Rahul Rajendra Jain</v>
          </cell>
          <cell r="G54" t="str">
            <v>SP P/P : 6HRS/180KMS</v>
          </cell>
          <cell r="H54">
            <v>7950</v>
          </cell>
          <cell r="I54">
            <v>520</v>
          </cell>
          <cell r="J54">
            <v>1016.4</v>
          </cell>
          <cell r="K54">
            <v>9486.4</v>
          </cell>
          <cell r="L54" t="str">
            <v>MH12SF7056</v>
          </cell>
          <cell r="M54" t="str">
            <v>PRAKASH</v>
          </cell>
          <cell r="N54">
            <v>919324823997</v>
          </cell>
          <cell r="O54">
            <v>4800</v>
          </cell>
          <cell r="P54">
            <v>520</v>
          </cell>
          <cell r="Q54">
            <v>66.5</v>
          </cell>
          <cell r="R54">
            <v>66.5</v>
          </cell>
          <cell r="S54">
            <v>0</v>
          </cell>
          <cell r="T54">
            <v>266</v>
          </cell>
          <cell r="U54">
            <v>5586</v>
          </cell>
          <cell r="V54" t="str">
            <v>SHPL/23-24/02259</v>
          </cell>
          <cell r="W54" t="str">
            <v>15-Sep-2023</v>
          </cell>
        </row>
        <row r="55">
          <cell r="B55" t="str">
            <v>DR/PUN/23-24/56019074</v>
          </cell>
          <cell r="C55" t="str">
            <v>CPUN24/056009169</v>
          </cell>
          <cell r="D55" t="str">
            <v>John Deere India Pvt Ltd -CC A/C</v>
          </cell>
          <cell r="E55" t="str">
            <v>SHIVNERI CAR RENTALS PVT LTD</v>
          </cell>
          <cell r="F55" t="str">
            <v>Joseph Dong</v>
          </cell>
          <cell r="G55" t="str">
            <v>G/G : 12/100</v>
          </cell>
          <cell r="H55">
            <v>8335</v>
          </cell>
          <cell r="I55">
            <v>0</v>
          </cell>
          <cell r="J55">
            <v>1000.2</v>
          </cell>
          <cell r="K55">
            <v>9335.2000000000007</v>
          </cell>
          <cell r="L55" t="str">
            <v>MH12SF5256</v>
          </cell>
          <cell r="M55" t="str">
            <v>RANGRAO</v>
          </cell>
          <cell r="N55">
            <v>917028827641</v>
          </cell>
          <cell r="O55">
            <v>5455</v>
          </cell>
          <cell r="P55">
            <v>0</v>
          </cell>
          <cell r="Q55">
            <v>68.19</v>
          </cell>
          <cell r="R55">
            <v>68.19</v>
          </cell>
          <cell r="S55">
            <v>0</v>
          </cell>
          <cell r="T55">
            <v>272.76</v>
          </cell>
          <cell r="U55">
            <v>5727.76</v>
          </cell>
          <cell r="V55" t="str">
            <v>SHPL/23-24/02325</v>
          </cell>
          <cell r="W55">
            <v>45185</v>
          </cell>
        </row>
        <row r="56">
          <cell r="B56" t="str">
            <v>DR/PUN/23-24/56018090</v>
          </cell>
          <cell r="C56" t="str">
            <v>CIMH24/027000885</v>
          </cell>
          <cell r="D56" t="str">
            <v>TIAA GLOBAL BUSINESS SERVICES (INDIA) PRIVATE LIMITED-PUN</v>
          </cell>
          <cell r="E56" t="str">
            <v>SHIVNERI CAR RENTALS PVT LTD</v>
          </cell>
          <cell r="F56" t="str">
            <v>Santosh Sharma</v>
          </cell>
          <cell r="G56" t="str">
            <v>SP G/G : MUM-PUN/MUM-NASIK SAME DAY RETURN</v>
          </cell>
          <cell r="H56">
            <v>11250</v>
          </cell>
          <cell r="I56">
            <v>687</v>
          </cell>
          <cell r="J56">
            <v>1432.44</v>
          </cell>
          <cell r="K56">
            <v>13369.44</v>
          </cell>
          <cell r="L56" t="str">
            <v>MH12QW9765</v>
          </cell>
          <cell r="M56" t="str">
            <v>SACHIN</v>
          </cell>
          <cell r="N56">
            <v>917083484616</v>
          </cell>
          <cell r="O56">
            <v>8080</v>
          </cell>
          <cell r="P56">
            <v>687</v>
          </cell>
          <cell r="Q56">
            <v>219.18</v>
          </cell>
          <cell r="R56">
            <v>219.18</v>
          </cell>
          <cell r="S56">
            <v>0</v>
          </cell>
          <cell r="T56">
            <v>876.72</v>
          </cell>
          <cell r="U56">
            <v>9643.7199999999993</v>
          </cell>
          <cell r="V56" t="str">
            <v>SHPL/23-24/02347</v>
          </cell>
          <cell r="W56" t="str">
            <v>15-Sep-2023</v>
          </cell>
        </row>
        <row r="57">
          <cell r="B57" t="str">
            <v>DR/PUN/23-24/56018091</v>
          </cell>
          <cell r="C57" t="str">
            <v>CIMH24/027000885</v>
          </cell>
          <cell r="D57" t="str">
            <v>TIAA GLOBAL BUSINESS SERVICES (INDIA) PRIVATE LIMITED-PUN</v>
          </cell>
          <cell r="E57" t="str">
            <v>SHIVNERI CAR RENTALS PVT LTD</v>
          </cell>
          <cell r="F57" t="str">
            <v>Divakar Poojari + 2</v>
          </cell>
          <cell r="G57" t="str">
            <v>SP G/G : MUM-PUN/MUM-NASIK ONE WAY DROP</v>
          </cell>
          <cell r="H57">
            <v>10000</v>
          </cell>
          <cell r="I57">
            <v>367</v>
          </cell>
          <cell r="J57">
            <v>1244.04</v>
          </cell>
          <cell r="K57">
            <v>11611.04</v>
          </cell>
          <cell r="L57" t="str">
            <v>MH12QW6156</v>
          </cell>
          <cell r="M57" t="str">
            <v>SHALEM</v>
          </cell>
          <cell r="N57">
            <v>917020265718</v>
          </cell>
          <cell r="O57">
            <v>6150</v>
          </cell>
          <cell r="P57">
            <v>367</v>
          </cell>
          <cell r="Q57">
            <v>162.93</v>
          </cell>
          <cell r="R57">
            <v>162.93</v>
          </cell>
          <cell r="S57">
            <v>0</v>
          </cell>
          <cell r="T57">
            <v>651.72</v>
          </cell>
          <cell r="U57">
            <v>7168.72</v>
          </cell>
          <cell r="V57" t="str">
            <v>SHPL/23-24/02314</v>
          </cell>
          <cell r="W57" t="str">
            <v>15-Sep-2023</v>
          </cell>
        </row>
        <row r="58">
          <cell r="B58" t="str">
            <v>DR/PUN/23-24/56018880</v>
          </cell>
          <cell r="C58" t="str">
            <v>CIMH24/027000872</v>
          </cell>
          <cell r="D58" t="str">
            <v>HILTI TECHNOLOGY SOLUTIONS INDIA PRIVATE LIMITED</v>
          </cell>
          <cell r="E58" t="str">
            <v>SHIVNERI CAR RENTALS PVT LTD</v>
          </cell>
          <cell r="F58" t="str">
            <v>Sapana Ninad Pagar</v>
          </cell>
          <cell r="G58" t="str">
            <v>SP G/G : MUM-PUN ONE WAY DROP</v>
          </cell>
          <cell r="H58">
            <v>4500</v>
          </cell>
          <cell r="I58">
            <v>520</v>
          </cell>
          <cell r="J58">
            <v>602.4</v>
          </cell>
          <cell r="K58">
            <v>5622.4</v>
          </cell>
          <cell r="L58" t="str">
            <v>MH12QW9156</v>
          </cell>
          <cell r="M58" t="str">
            <v>ANAND</v>
          </cell>
          <cell r="N58">
            <v>916361054714</v>
          </cell>
          <cell r="O58">
            <v>3550</v>
          </cell>
          <cell r="P58">
            <v>520</v>
          </cell>
          <cell r="Q58">
            <v>50.875</v>
          </cell>
          <cell r="R58">
            <v>50.875</v>
          </cell>
          <cell r="S58">
            <v>0</v>
          </cell>
          <cell r="T58">
            <v>203.5</v>
          </cell>
          <cell r="U58">
            <v>4273.5</v>
          </cell>
          <cell r="V58" t="str">
            <v>SHPL/23-24/02324</v>
          </cell>
          <cell r="W58" t="str">
            <v>15-Sep-2023</v>
          </cell>
        </row>
        <row r="59">
          <cell r="B59" t="str">
            <v>DR/PUN/23-24/56018588</v>
          </cell>
          <cell r="C59" t="str">
            <v>CPUN24/056008940</v>
          </cell>
          <cell r="D59" t="str">
            <v>CAPGEMINI TECHNOLOGY SERVICES INDIA LIMITED</v>
          </cell>
          <cell r="E59" t="str">
            <v>SHIVNERI CAR RENTALS PVT LTD</v>
          </cell>
          <cell r="F59" t="str">
            <v>ABHISHEK SHARMA &amp; PRATYASHA SHISHODIA</v>
          </cell>
          <cell r="G59" t="str">
            <v>SP G/G : MUM-PUN ONE WAY DROP</v>
          </cell>
          <cell r="H59">
            <v>4750</v>
          </cell>
          <cell r="I59">
            <v>360</v>
          </cell>
          <cell r="J59">
            <v>613.20000000000005</v>
          </cell>
          <cell r="K59">
            <v>5723.2</v>
          </cell>
          <cell r="L59" t="str">
            <v>MH12SF2565</v>
          </cell>
          <cell r="M59" t="str">
            <v>PRAVIN</v>
          </cell>
          <cell r="N59">
            <v>919970141684</v>
          </cell>
          <cell r="O59">
            <v>4990</v>
          </cell>
          <cell r="P59">
            <v>360</v>
          </cell>
          <cell r="Q59">
            <v>66.875</v>
          </cell>
          <cell r="R59">
            <v>66.875</v>
          </cell>
          <cell r="S59">
            <v>0</v>
          </cell>
          <cell r="T59">
            <v>267.5</v>
          </cell>
          <cell r="U59">
            <v>5617.5</v>
          </cell>
          <cell r="V59" t="str">
            <v>SHPL/23-24/02296</v>
          </cell>
          <cell r="W59" t="str">
            <v>15-Sep-2023</v>
          </cell>
        </row>
        <row r="60">
          <cell r="B60" t="str">
            <v>DR/PUN/23-24/56018207</v>
          </cell>
          <cell r="C60" t="str">
            <v>CPUN24/056009367</v>
          </cell>
          <cell r="D60" t="str">
            <v>PREMIUM TRANSMISSION LIMITED</v>
          </cell>
          <cell r="E60" t="str">
            <v>SHIVNERI CAR RENTALS PVT LTD</v>
          </cell>
          <cell r="F60" t="str">
            <v>Abhishek Deshmukh + Tamanna Routray</v>
          </cell>
          <cell r="G60" t="str">
            <v>SP G/G : MUM-PUN ONE WAY DROP</v>
          </cell>
          <cell r="H60">
            <v>5500</v>
          </cell>
          <cell r="I60">
            <v>610</v>
          </cell>
          <cell r="J60">
            <v>733.2</v>
          </cell>
          <cell r="K60">
            <v>6843.2</v>
          </cell>
          <cell r="L60" t="str">
            <v>MHSF2565</v>
          </cell>
          <cell r="M60" t="str">
            <v>pravin</v>
          </cell>
          <cell r="N60">
            <v>919970141684</v>
          </cell>
          <cell r="O60">
            <v>4800</v>
          </cell>
          <cell r="P60">
            <v>610</v>
          </cell>
          <cell r="Q60">
            <v>67.625</v>
          </cell>
          <cell r="R60">
            <v>67.625</v>
          </cell>
          <cell r="S60">
            <v>0</v>
          </cell>
          <cell r="T60">
            <v>270.5</v>
          </cell>
          <cell r="U60">
            <v>5680.5</v>
          </cell>
          <cell r="V60" t="str">
            <v>SHPL/23-24/02343</v>
          </cell>
          <cell r="W60" t="str">
            <v>17-Sep-2023</v>
          </cell>
        </row>
        <row r="61">
          <cell r="B61" t="str">
            <v>DR/PUN/23-24/56014023</v>
          </cell>
          <cell r="C61" t="str">
            <v>CPUN24/056009368</v>
          </cell>
          <cell r="D61" t="str">
            <v>JOHN DEERE INDIA PRIVATE LIMITED</v>
          </cell>
          <cell r="E61" t="str">
            <v>SHIVNERI CAR RENTALS PVT LTD</v>
          </cell>
          <cell r="F61" t="str">
            <v>ADITYA SHARMA</v>
          </cell>
          <cell r="G61" t="str">
            <v>SP P/P : 6HRS/180KMS</v>
          </cell>
          <cell r="H61">
            <v>5450</v>
          </cell>
          <cell r="I61">
            <v>610</v>
          </cell>
          <cell r="J61">
            <v>727.2</v>
          </cell>
          <cell r="K61">
            <v>6787.2</v>
          </cell>
          <cell r="L61" t="str">
            <v>MH12QW9156</v>
          </cell>
          <cell r="M61" t="str">
            <v>ANAND</v>
          </cell>
          <cell r="N61">
            <v>916361054714</v>
          </cell>
          <cell r="O61">
            <v>3550</v>
          </cell>
          <cell r="P61">
            <v>610</v>
          </cell>
          <cell r="Q61">
            <v>52</v>
          </cell>
          <cell r="R61">
            <v>52</v>
          </cell>
          <cell r="S61">
            <v>0</v>
          </cell>
          <cell r="T61">
            <v>208</v>
          </cell>
          <cell r="U61">
            <v>4368</v>
          </cell>
          <cell r="V61" t="str">
            <v>SHPL/23-24/02344</v>
          </cell>
          <cell r="W61" t="str">
            <v>18-Sep-2023</v>
          </cell>
        </row>
        <row r="62">
          <cell r="B62" t="str">
            <v>DR/PUN/23-24/56015790</v>
          </cell>
          <cell r="C62" t="str">
            <v>CPUN24/056009514</v>
          </cell>
          <cell r="D62" t="str">
            <v>JOHN DEERE INDIA PRIVATE LIMITED</v>
          </cell>
          <cell r="E62" t="str">
            <v>SHIVNERI CAR RENTALS PVT LTD</v>
          </cell>
          <cell r="F62" t="str">
            <v>PATIL BHAGYESH VIJAY</v>
          </cell>
          <cell r="G62" t="str">
            <v>SP P/P : 6HRS/180KMS</v>
          </cell>
          <cell r="H62">
            <v>5450</v>
          </cell>
          <cell r="I62">
            <v>630</v>
          </cell>
          <cell r="J62">
            <v>729.6</v>
          </cell>
          <cell r="K62">
            <v>6809.6</v>
          </cell>
          <cell r="L62" t="str">
            <v>MH12QW9165</v>
          </cell>
          <cell r="M62" t="str">
            <v>RAVI</v>
          </cell>
          <cell r="N62">
            <v>917559182779</v>
          </cell>
          <cell r="O62">
            <v>3550</v>
          </cell>
          <cell r="P62">
            <v>630</v>
          </cell>
          <cell r="Q62">
            <v>52.25</v>
          </cell>
          <cell r="R62">
            <v>52.25</v>
          </cell>
          <cell r="S62">
            <v>0</v>
          </cell>
          <cell r="T62">
            <v>209</v>
          </cell>
          <cell r="U62">
            <v>4389</v>
          </cell>
          <cell r="V62" t="str">
            <v>SHPL/23-24/02429</v>
          </cell>
          <cell r="W62" t="str">
            <v>24-Sep-2023</v>
          </cell>
        </row>
        <row r="63">
          <cell r="B63" t="str">
            <v>DR/PUN/23-24/56012165</v>
          </cell>
          <cell r="C63" t="str">
            <v>CPUN24/056009530</v>
          </cell>
          <cell r="D63" t="str">
            <v>JOHN DEERE INDIA PRIVATE LIMITED</v>
          </cell>
          <cell r="E63" t="str">
            <v>SHIVNERI CAR RENTALS PVT LTD</v>
          </cell>
          <cell r="F63" t="str">
            <v>Mandyam Avinash</v>
          </cell>
          <cell r="G63" t="str">
            <v>SP P/P : 6HRS/180KMS</v>
          </cell>
          <cell r="H63">
            <v>5450</v>
          </cell>
          <cell r="I63">
            <v>520</v>
          </cell>
          <cell r="J63">
            <v>716.4</v>
          </cell>
          <cell r="K63">
            <v>6686.4</v>
          </cell>
          <cell r="L63" t="str">
            <v>MH12QW9156</v>
          </cell>
          <cell r="M63" t="str">
            <v>ANAND</v>
          </cell>
          <cell r="N63">
            <v>916361054714</v>
          </cell>
          <cell r="O63">
            <v>3550</v>
          </cell>
          <cell r="P63">
            <v>520</v>
          </cell>
          <cell r="Q63">
            <v>50.875</v>
          </cell>
          <cell r="R63">
            <v>50.875</v>
          </cell>
          <cell r="S63">
            <v>0</v>
          </cell>
          <cell r="T63">
            <v>203.5</v>
          </cell>
          <cell r="U63">
            <v>4273.5</v>
          </cell>
          <cell r="V63" t="str">
            <v>SHPL/23-24/02431</v>
          </cell>
          <cell r="W63" t="str">
            <v>25-Sep-2023</v>
          </cell>
        </row>
        <row r="64">
          <cell r="B64" t="str">
            <v>DR/PUN/23-24/56020061</v>
          </cell>
          <cell r="C64" t="str">
            <v>CPUN24/056009529</v>
          </cell>
          <cell r="D64" t="str">
            <v>RENAULT NISSAN AUTOMOTIVE INDIA PVT. LTD</v>
          </cell>
          <cell r="E64" t="str">
            <v>SHIVNERI CAR RENTALS PVT LTD</v>
          </cell>
          <cell r="F64" t="str">
            <v>Akash Kashid</v>
          </cell>
          <cell r="G64" t="str">
            <v>G/G : 12/120</v>
          </cell>
          <cell r="H64">
            <v>5224</v>
          </cell>
          <cell r="I64">
            <v>0</v>
          </cell>
          <cell r="J64">
            <v>626.88</v>
          </cell>
          <cell r="K64">
            <v>5850.88</v>
          </cell>
          <cell r="L64" t="str">
            <v>MH12PQ7056</v>
          </cell>
          <cell r="M64" t="str">
            <v>SATISH</v>
          </cell>
          <cell r="N64">
            <v>918308020583</v>
          </cell>
          <cell r="O64">
            <v>4328</v>
          </cell>
          <cell r="P64">
            <v>0</v>
          </cell>
          <cell r="Q64">
            <v>54.1</v>
          </cell>
          <cell r="R64">
            <v>54.1</v>
          </cell>
          <cell r="S64">
            <v>0</v>
          </cell>
          <cell r="T64">
            <v>216.4</v>
          </cell>
          <cell r="U64">
            <v>4544.3999999999996</v>
          </cell>
          <cell r="V64" t="str">
            <v>SHPL/23-24/02437</v>
          </cell>
          <cell r="W64" t="str">
            <v>25-Sep-2023</v>
          </cell>
        </row>
        <row r="65">
          <cell r="B65" t="str">
            <v>DR/PUN/23-24/56019340</v>
          </cell>
          <cell r="C65" t="str">
            <v>CIMH24/027000872</v>
          </cell>
          <cell r="D65" t="str">
            <v>HILTI TECHNOLOGY SOLUTIONS INDIA PRIVATE LIMITED</v>
          </cell>
          <cell r="E65" t="str">
            <v>SHIVNERI CAR RENTALS PVT LTD</v>
          </cell>
          <cell r="F65" t="str">
            <v>Mr Azim</v>
          </cell>
          <cell r="G65" t="str">
            <v>SP G/G : MUM-PUN ONE WAY DROP</v>
          </cell>
          <cell r="H65">
            <v>8200</v>
          </cell>
          <cell r="I65">
            <v>360</v>
          </cell>
          <cell r="J65">
            <v>1027.2</v>
          </cell>
          <cell r="K65">
            <v>9587.2000000000007</v>
          </cell>
          <cell r="L65" t="str">
            <v>MH12SF3765</v>
          </cell>
          <cell r="M65" t="str">
            <v>SANJAY</v>
          </cell>
          <cell r="N65">
            <v>917875003017</v>
          </cell>
          <cell r="O65">
            <v>4990</v>
          </cell>
          <cell r="P65">
            <v>360</v>
          </cell>
          <cell r="Q65">
            <v>66.875</v>
          </cell>
          <cell r="R65">
            <v>66.875</v>
          </cell>
          <cell r="S65">
            <v>0</v>
          </cell>
          <cell r="T65">
            <v>267.5</v>
          </cell>
          <cell r="U65">
            <v>5617.5</v>
          </cell>
          <cell r="V65" t="str">
            <v>SHPL/23-24/02436</v>
          </cell>
          <cell r="W65" t="str">
            <v>25-Sep-2023</v>
          </cell>
        </row>
        <row r="66">
          <cell r="B66" t="str">
            <v>DR/PUN/23-24/56019502</v>
          </cell>
          <cell r="C66" t="str">
            <v>CPUN24/056009583</v>
          </cell>
          <cell r="D66" t="str">
            <v>WOLTERS KLUWER INDIA PRIVATE LIMITED (WEST WING)</v>
          </cell>
          <cell r="E66" t="str">
            <v>SHIVNERI CAR RENTALS PVT LTD</v>
          </cell>
          <cell r="F66" t="str">
            <v>Sudhindra Shukla &amp; Matt Marek</v>
          </cell>
          <cell r="G66" t="str">
            <v>SP G/G : MUM-PUN SAME DAY RETURN-360</v>
          </cell>
          <cell r="H66">
            <v>10000</v>
          </cell>
          <cell r="I66">
            <v>360</v>
          </cell>
          <cell r="J66">
            <v>1243.2</v>
          </cell>
          <cell r="K66">
            <v>11603.2</v>
          </cell>
          <cell r="L66" t="str">
            <v>MH12QW9765</v>
          </cell>
          <cell r="M66" t="str">
            <v>SACHIN MANE</v>
          </cell>
          <cell r="N66">
            <v>917083484616</v>
          </cell>
          <cell r="O66">
            <v>7460</v>
          </cell>
          <cell r="P66">
            <v>767</v>
          </cell>
          <cell r="Q66">
            <v>102.83750000000001</v>
          </cell>
          <cell r="R66">
            <v>102.83750000000001</v>
          </cell>
          <cell r="S66">
            <v>0</v>
          </cell>
          <cell r="T66">
            <v>411.35</v>
          </cell>
          <cell r="U66">
            <v>8638.35</v>
          </cell>
          <cell r="V66" t="str">
            <v>SHPL/23-24/02435</v>
          </cell>
          <cell r="W66" t="str">
            <v>25-Sep-2023</v>
          </cell>
        </row>
        <row r="67">
          <cell r="B67" t="str">
            <v>DR/PUN/23-24/56020021</v>
          </cell>
          <cell r="C67" t="str">
            <v>CIMH24/027000887</v>
          </cell>
          <cell r="D67" t="str">
            <v>SAP INDIA PVT LTD -FIELDS SERVICES</v>
          </cell>
          <cell r="E67" t="str">
            <v>SHIVNERI CAR RENTALS PVT LTD</v>
          </cell>
          <cell r="F67" t="str">
            <v>Vibha  Raina</v>
          </cell>
          <cell r="G67" t="str">
            <v>P/P : 4/40</v>
          </cell>
          <cell r="H67">
            <v>2742</v>
          </cell>
          <cell r="I67">
            <v>0</v>
          </cell>
          <cell r="J67">
            <v>329.04</v>
          </cell>
          <cell r="K67">
            <v>3071.04</v>
          </cell>
          <cell r="L67" t="str">
            <v>MH12PQ7965</v>
          </cell>
          <cell r="M67" t="str">
            <v>Prashant</v>
          </cell>
          <cell r="N67">
            <v>919107569191</v>
          </cell>
          <cell r="O67">
            <v>3000</v>
          </cell>
          <cell r="P67">
            <v>0</v>
          </cell>
          <cell r="Q67">
            <v>75</v>
          </cell>
          <cell r="R67">
            <v>75</v>
          </cell>
          <cell r="S67">
            <v>0</v>
          </cell>
          <cell r="T67">
            <v>300</v>
          </cell>
          <cell r="U67">
            <v>3300</v>
          </cell>
          <cell r="V67" t="str">
            <v>SHPL/23-24/02434</v>
          </cell>
          <cell r="W67" t="str">
            <v>25-Sep-2023</v>
          </cell>
        </row>
        <row r="68">
          <cell r="B68" t="str">
            <v>DR/PUN/23-24/56020176</v>
          </cell>
          <cell r="C68" t="str">
            <v>CPUN24/056009798</v>
          </cell>
          <cell r="D68" t="str">
            <v>TATA ASSET MANAGEMENT PRIVATE LIMITED</v>
          </cell>
          <cell r="E68" t="str">
            <v>SHIVNERI CAR RENTALS PVT LTD</v>
          </cell>
          <cell r="F68" t="str">
            <v>Mr. Nishant Bansal</v>
          </cell>
          <cell r="G68" t="str">
            <v>OSTN G/G : 1 Day/300 Kms</v>
          </cell>
          <cell r="H68">
            <v>10450</v>
          </cell>
          <cell r="I68">
            <v>360</v>
          </cell>
          <cell r="J68">
            <v>1297.2</v>
          </cell>
          <cell r="K68">
            <v>12107.2</v>
          </cell>
          <cell r="L68" t="str">
            <v>MH12SF7065</v>
          </cell>
          <cell r="M68" t="str">
            <v>KEDAR</v>
          </cell>
          <cell r="N68">
            <v>918530117436</v>
          </cell>
          <cell r="O68">
            <v>5060</v>
          </cell>
          <cell r="P68">
            <v>360</v>
          </cell>
          <cell r="Q68">
            <v>67.75</v>
          </cell>
          <cell r="R68">
            <v>67.75</v>
          </cell>
          <cell r="S68">
            <v>0</v>
          </cell>
          <cell r="T68">
            <v>271</v>
          </cell>
          <cell r="U68">
            <v>5691</v>
          </cell>
          <cell r="V68" t="str">
            <v>SHPL/23-24/02502</v>
          </cell>
          <cell r="W68" t="str">
            <v>25-Sep-2023</v>
          </cell>
        </row>
        <row r="69">
          <cell r="B69" t="str">
            <v>DR/PUN/23-24/56020319</v>
          </cell>
          <cell r="C69" t="str">
            <v>CIMH24/027000887</v>
          </cell>
          <cell r="D69" t="str">
            <v>SAP INDIA PVT LTD -FIELDS SERVICES</v>
          </cell>
          <cell r="E69" t="str">
            <v>SHIVNERI CAR RENTALS PVT LTD</v>
          </cell>
          <cell r="F69" t="str">
            <v>Kunal  Matt</v>
          </cell>
          <cell r="G69" t="str">
            <v>SP G/G : MUM-PUN SAME DAY RETURN</v>
          </cell>
          <cell r="H69">
            <v>5500</v>
          </cell>
          <cell r="I69">
            <v>410</v>
          </cell>
          <cell r="J69">
            <v>709.2</v>
          </cell>
          <cell r="K69">
            <v>6619.2</v>
          </cell>
          <cell r="L69" t="str">
            <v>MH12NB9700</v>
          </cell>
          <cell r="M69" t="str">
            <v>SHIVSHANKAR</v>
          </cell>
          <cell r="N69">
            <v>919607694740</v>
          </cell>
          <cell r="O69">
            <v>5256</v>
          </cell>
          <cell r="P69">
            <v>710</v>
          </cell>
          <cell r="Q69">
            <v>149.15</v>
          </cell>
          <cell r="R69">
            <v>149.15</v>
          </cell>
          <cell r="S69">
            <v>0</v>
          </cell>
          <cell r="T69">
            <v>596.6</v>
          </cell>
          <cell r="U69">
            <v>6562.6</v>
          </cell>
          <cell r="V69" t="str">
            <v>SHPL/23-24/02499</v>
          </cell>
          <cell r="W69" t="str">
            <v>27-Sep-2023</v>
          </cell>
        </row>
        <row r="70">
          <cell r="B70" t="str">
            <v>DR/PUN/23-24/56019726</v>
          </cell>
          <cell r="C70" t="str">
            <v>CPUN24/056009839</v>
          </cell>
          <cell r="D70" t="str">
            <v>Atlas Copco India Ltd.</v>
          </cell>
          <cell r="E70" t="str">
            <v>SHIVNERI CAR RENTALS PVT LTD</v>
          </cell>
          <cell r="F70" t="str">
            <v>Reema  Iype</v>
          </cell>
          <cell r="G70" t="str">
            <v>G/G : 4/40</v>
          </cell>
          <cell r="H70">
            <v>1350</v>
          </cell>
          <cell r="I70">
            <v>610</v>
          </cell>
          <cell r="J70">
            <v>235.2</v>
          </cell>
          <cell r="K70">
            <v>2195.1999999999998</v>
          </cell>
          <cell r="L70" t="str">
            <v>MH12SF3765</v>
          </cell>
          <cell r="M70" t="str">
            <v>SANJAY</v>
          </cell>
          <cell r="N70">
            <v>917875003017</v>
          </cell>
          <cell r="O70">
            <v>1900</v>
          </cell>
          <cell r="P70">
            <v>250</v>
          </cell>
          <cell r="Q70">
            <v>26.875</v>
          </cell>
          <cell r="R70">
            <v>26.875</v>
          </cell>
          <cell r="S70">
            <v>0</v>
          </cell>
          <cell r="T70">
            <v>107.5</v>
          </cell>
          <cell r="U70">
            <v>2257.5</v>
          </cell>
          <cell r="V70" t="str">
            <v>SHPL/23-24/02559</v>
          </cell>
          <cell r="W70" t="str">
            <v>29-Sep-2023</v>
          </cell>
        </row>
        <row r="71">
          <cell r="B71" t="str">
            <v>DR/PUN/23-24/56019732</v>
          </cell>
          <cell r="C71" t="str">
            <v>CPUN24/056009799</v>
          </cell>
          <cell r="D71" t="str">
            <v>CAPGEMINI TECHNOLOGY SERVICES INDIA LIMITED</v>
          </cell>
          <cell r="E71" t="str">
            <v>SHIVNERI CAR RENTALS PVT LTD</v>
          </cell>
          <cell r="F71" t="str">
            <v>Surabhi  Anand</v>
          </cell>
          <cell r="G71" t="str">
            <v>SP G/G : MUM-PUN ONE WAY DROP</v>
          </cell>
          <cell r="H71">
            <v>3450</v>
          </cell>
          <cell r="I71">
            <v>280</v>
          </cell>
          <cell r="J71">
            <v>447.6</v>
          </cell>
          <cell r="K71">
            <v>4177.6000000000004</v>
          </cell>
          <cell r="L71" t="str">
            <v>MH12QW9156</v>
          </cell>
          <cell r="M71" t="str">
            <v>Anand</v>
          </cell>
          <cell r="N71">
            <v>916361054714</v>
          </cell>
          <cell r="O71">
            <v>4164</v>
          </cell>
          <cell r="P71">
            <v>280</v>
          </cell>
          <cell r="Q71">
            <v>55.55</v>
          </cell>
          <cell r="R71">
            <v>55.55</v>
          </cell>
          <cell r="S71">
            <v>0</v>
          </cell>
          <cell r="T71">
            <v>222.2</v>
          </cell>
          <cell r="U71">
            <v>4666.2</v>
          </cell>
          <cell r="V71" t="str">
            <v>SHPL/23-24/02567</v>
          </cell>
          <cell r="W71" t="str">
            <v>29-Sep-2023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tabSelected="1" workbookViewId="0"/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hidden="1" customWidth="1"/>
    <col min="4" max="5" width="33.33203125" hidden="1" customWidth="1"/>
    <col min="6" max="6" width="27.77734375" hidden="1" customWidth="1"/>
    <col min="7" max="7" width="24.109375" hidden="1" customWidth="1"/>
    <col min="8" max="13" width="18.5546875" hidden="1" customWidth="1"/>
    <col min="14" max="14" width="22.21875" hidden="1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f>VLOOKUP(B2:B71,[1]Sheet1!$B$2:$O$71,14,)</f>
        <v>23700</v>
      </c>
      <c r="P2" s="4">
        <f>VLOOKUP(B2:B71,[1]Sheet1!$B$2:$P$71,15,)</f>
        <v>0</v>
      </c>
      <c r="Q2" s="4">
        <f>VLOOKUP(B2:B71,[1]Sheet1!$B$2:$Q$71,16,)</f>
        <v>592.5</v>
      </c>
      <c r="R2" s="4">
        <f>Q2</f>
        <v>592.5</v>
      </c>
      <c r="S2" s="4" t="s">
        <v>31</v>
      </c>
      <c r="T2" s="4">
        <f>Q2+R2</f>
        <v>1185</v>
      </c>
      <c r="U2" s="4">
        <f>O2+P2+T2</f>
        <v>24885</v>
      </c>
      <c r="V2" s="3" t="str">
        <f>VLOOKUP(B2:B71,[1]Sheet1!$B$2:$V$71,21,)</f>
        <v>SHPL/23-24/01869</v>
      </c>
      <c r="W2" s="5">
        <f>VLOOKUP(B2:B71,[1]Sheet1!$B$2:$W$71,22,)</f>
        <v>45147</v>
      </c>
    </row>
    <row r="3" spans="1:23" x14ac:dyDescent="0.3">
      <c r="A3" s="6" t="s">
        <v>37</v>
      </c>
      <c r="B3" s="7" t="s">
        <v>38</v>
      </c>
      <c r="C3" s="7" t="s">
        <v>39</v>
      </c>
      <c r="D3" s="7" t="s">
        <v>40</v>
      </c>
      <c r="E3" s="7" t="s">
        <v>27</v>
      </c>
      <c r="F3" s="7" t="s">
        <v>41</v>
      </c>
      <c r="G3" s="7" t="s">
        <v>42</v>
      </c>
      <c r="H3" s="8" t="s">
        <v>43</v>
      </c>
      <c r="I3" s="8" t="s">
        <v>44</v>
      </c>
      <c r="J3" s="8" t="s">
        <v>45</v>
      </c>
      <c r="K3" s="8" t="s">
        <v>46</v>
      </c>
      <c r="L3" s="7" t="s">
        <v>47</v>
      </c>
      <c r="M3" s="7" t="s">
        <v>48</v>
      </c>
      <c r="N3" s="7" t="s">
        <v>49</v>
      </c>
      <c r="O3" s="4">
        <f>VLOOKUP(B3:B71,[1]Sheet1!$B$2:$O$71,14,)</f>
        <v>4800</v>
      </c>
      <c r="P3" s="4">
        <f>VLOOKUP(B3:B71,[1]Sheet1!$B$2:$P$71,15,)</f>
        <v>320</v>
      </c>
      <c r="Q3" s="4">
        <f>VLOOKUP(B3:B71,[1]Sheet1!$B$2:$Q$71,16,)</f>
        <v>64</v>
      </c>
      <c r="R3" s="4">
        <f t="shared" ref="R3:R66" si="0">Q3</f>
        <v>64</v>
      </c>
      <c r="S3" s="4" t="s">
        <v>31</v>
      </c>
      <c r="T3" s="4">
        <f t="shared" ref="T3:T66" si="1">Q3+R3</f>
        <v>128</v>
      </c>
      <c r="U3" s="4">
        <f t="shared" ref="U3:U66" si="2">O3+P3+T3</f>
        <v>5248</v>
      </c>
      <c r="V3" s="3" t="str">
        <f>VLOOKUP(B3:B71,[1]Sheet1!$B$2:$V$71,21,)</f>
        <v>SHPL/23-24/02108</v>
      </c>
      <c r="W3" s="5" t="str">
        <f>VLOOKUP(B3:B71,[1]Sheet1!$B$2:$W$71,22,)</f>
        <v>01-Sep-2023</v>
      </c>
    </row>
    <row r="4" spans="1:23" x14ac:dyDescent="0.3">
      <c r="A4" s="2" t="s">
        <v>50</v>
      </c>
      <c r="B4" s="3" t="s">
        <v>51</v>
      </c>
      <c r="C4" s="3" t="s">
        <v>52</v>
      </c>
      <c r="D4" s="3" t="s">
        <v>53</v>
      </c>
      <c r="E4" s="3" t="s">
        <v>27</v>
      </c>
      <c r="F4" s="3" t="s">
        <v>54</v>
      </c>
      <c r="G4" s="3" t="s">
        <v>55</v>
      </c>
      <c r="H4" s="4" t="s">
        <v>56</v>
      </c>
      <c r="I4" s="4" t="s">
        <v>57</v>
      </c>
      <c r="J4" s="4" t="s">
        <v>58</v>
      </c>
      <c r="K4" s="4" t="s">
        <v>59</v>
      </c>
      <c r="L4" s="3" t="s">
        <v>60</v>
      </c>
      <c r="M4" s="3" t="s">
        <v>61</v>
      </c>
      <c r="N4" s="3" t="s">
        <v>62</v>
      </c>
      <c r="O4" s="4">
        <f>VLOOKUP(B4:B72,[1]Sheet1!$B$2:$O$71,14,)</f>
        <v>5230</v>
      </c>
      <c r="P4" s="4">
        <f>VLOOKUP(B4:B72,[1]Sheet1!$B$2:$P$71,15,)</f>
        <v>280</v>
      </c>
      <c r="Q4" s="4">
        <f>VLOOKUP(B4:B72,[1]Sheet1!$B$2:$Q$71,16,)</f>
        <v>68.875</v>
      </c>
      <c r="R4" s="4">
        <f t="shared" si="0"/>
        <v>68.875</v>
      </c>
      <c r="S4" s="4" t="s">
        <v>31</v>
      </c>
      <c r="T4" s="4">
        <f t="shared" si="1"/>
        <v>137.75</v>
      </c>
      <c r="U4" s="4">
        <f t="shared" si="2"/>
        <v>5647.75</v>
      </c>
      <c r="V4" s="3" t="str">
        <f>VLOOKUP(B4:B72,[1]Sheet1!$B$2:$V$71,21,)</f>
        <v>SHPL/23-24/02114</v>
      </c>
      <c r="W4" s="5" t="str">
        <f>VLOOKUP(B4:B72,[1]Sheet1!$B$2:$W$71,22,)</f>
        <v>02-Sep-2023</v>
      </c>
    </row>
    <row r="5" spans="1:23" x14ac:dyDescent="0.3">
      <c r="A5" s="6" t="s">
        <v>63</v>
      </c>
      <c r="B5" s="7" t="s">
        <v>64</v>
      </c>
      <c r="C5" s="7" t="s">
        <v>65</v>
      </c>
      <c r="D5" s="7" t="s">
        <v>66</v>
      </c>
      <c r="E5" s="7" t="s">
        <v>27</v>
      </c>
      <c r="F5" s="7" t="s">
        <v>67</v>
      </c>
      <c r="G5" s="7" t="s">
        <v>55</v>
      </c>
      <c r="H5" s="8" t="s">
        <v>68</v>
      </c>
      <c r="I5" s="8" t="s">
        <v>69</v>
      </c>
      <c r="J5" s="8" t="s">
        <v>70</v>
      </c>
      <c r="K5" s="8" t="s">
        <v>71</v>
      </c>
      <c r="L5" s="7" t="s">
        <v>72</v>
      </c>
      <c r="M5" s="7" t="s">
        <v>73</v>
      </c>
      <c r="N5" s="7" t="s">
        <v>74</v>
      </c>
      <c r="O5" s="4">
        <f>VLOOKUP(B5:B73,[1]Sheet1!$B$2:$O$71,14,)</f>
        <v>4800</v>
      </c>
      <c r="P5" s="4">
        <f>VLOOKUP(B5:B73,[1]Sheet1!$B$2:$P$71,15,)</f>
        <v>520</v>
      </c>
      <c r="Q5" s="4">
        <f>VLOOKUP(B5:B73,[1]Sheet1!$B$2:$Q$71,16,)</f>
        <v>66.5</v>
      </c>
      <c r="R5" s="4">
        <f t="shared" si="0"/>
        <v>66.5</v>
      </c>
      <c r="S5" s="4" t="s">
        <v>31</v>
      </c>
      <c r="T5" s="4">
        <f t="shared" si="1"/>
        <v>133</v>
      </c>
      <c r="U5" s="4">
        <f t="shared" si="2"/>
        <v>5453</v>
      </c>
      <c r="V5" s="3" t="str">
        <f>VLOOKUP(B5:B73,[1]Sheet1!$B$2:$V$71,21,)</f>
        <v>SHPL/23-24/02111</v>
      </c>
      <c r="W5" s="5" t="str">
        <f>VLOOKUP(B5:B73,[1]Sheet1!$B$2:$W$71,22,)</f>
        <v>03-Sep-2023</v>
      </c>
    </row>
    <row r="6" spans="1:23" x14ac:dyDescent="0.3">
      <c r="A6" s="2" t="s">
        <v>75</v>
      </c>
      <c r="B6" s="3" t="s">
        <v>76</v>
      </c>
      <c r="C6" s="3" t="s">
        <v>65</v>
      </c>
      <c r="D6" s="3" t="s">
        <v>66</v>
      </c>
      <c r="E6" s="3" t="s">
        <v>27</v>
      </c>
      <c r="F6" s="3" t="s">
        <v>77</v>
      </c>
      <c r="G6" s="3" t="s">
        <v>55</v>
      </c>
      <c r="H6" s="4" t="s">
        <v>68</v>
      </c>
      <c r="I6" s="4" t="s">
        <v>69</v>
      </c>
      <c r="J6" s="4" t="s">
        <v>70</v>
      </c>
      <c r="K6" s="4" t="s">
        <v>71</v>
      </c>
      <c r="L6" s="3" t="s">
        <v>78</v>
      </c>
      <c r="M6" s="3" t="s">
        <v>79</v>
      </c>
      <c r="N6" s="3" t="s">
        <v>80</v>
      </c>
      <c r="O6" s="4">
        <f>VLOOKUP(B6:B74,[1]Sheet1!$B$2:$O$71,14,)</f>
        <v>4990</v>
      </c>
      <c r="P6" s="4">
        <f>VLOOKUP(B6:B74,[1]Sheet1!$B$2:$P$71,15,)</f>
        <v>520</v>
      </c>
      <c r="Q6" s="4">
        <f>VLOOKUP(B6:B74,[1]Sheet1!$B$2:$Q$71,16,)</f>
        <v>68.875</v>
      </c>
      <c r="R6" s="4">
        <f t="shared" si="0"/>
        <v>68.875</v>
      </c>
      <c r="S6" s="4" t="s">
        <v>31</v>
      </c>
      <c r="T6" s="4">
        <f t="shared" si="1"/>
        <v>137.75</v>
      </c>
      <c r="U6" s="4">
        <f t="shared" si="2"/>
        <v>5647.75</v>
      </c>
      <c r="V6" s="3" t="str">
        <f>VLOOKUP(B6:B74,[1]Sheet1!$B$2:$V$71,21,)</f>
        <v>SHPL/23-24/02113</v>
      </c>
      <c r="W6" s="5" t="str">
        <f>VLOOKUP(B6:B74,[1]Sheet1!$B$2:$W$71,22,)</f>
        <v>03-Sep-2023</v>
      </c>
    </row>
    <row r="7" spans="1:23" x14ac:dyDescent="0.3">
      <c r="A7" s="6" t="s">
        <v>81</v>
      </c>
      <c r="B7" s="7" t="s">
        <v>82</v>
      </c>
      <c r="C7" s="7" t="s">
        <v>83</v>
      </c>
      <c r="D7" s="7" t="s">
        <v>84</v>
      </c>
      <c r="E7" s="7" t="s">
        <v>27</v>
      </c>
      <c r="F7" s="7" t="s">
        <v>85</v>
      </c>
      <c r="G7" s="7" t="s">
        <v>42</v>
      </c>
      <c r="H7" s="8" t="s">
        <v>86</v>
      </c>
      <c r="I7" s="8" t="s">
        <v>57</v>
      </c>
      <c r="J7" s="8" t="s">
        <v>87</v>
      </c>
      <c r="K7" s="8" t="s">
        <v>88</v>
      </c>
      <c r="L7" s="7" t="s">
        <v>89</v>
      </c>
      <c r="M7" s="7" t="s">
        <v>90</v>
      </c>
      <c r="N7" s="7" t="s">
        <v>91</v>
      </c>
      <c r="O7" s="4">
        <f>VLOOKUP(B7:B75,[1]Sheet1!$B$2:$O$71,14,)</f>
        <v>3550</v>
      </c>
      <c r="P7" s="4">
        <f>VLOOKUP(B7:B75,[1]Sheet1!$B$2:$P$71,15,)</f>
        <v>610</v>
      </c>
      <c r="Q7" s="4">
        <f>VLOOKUP(B7:B75,[1]Sheet1!$B$2:$Q$71,16,)</f>
        <v>52</v>
      </c>
      <c r="R7" s="4">
        <f t="shared" si="0"/>
        <v>52</v>
      </c>
      <c r="S7" s="4" t="s">
        <v>31</v>
      </c>
      <c r="T7" s="4">
        <f t="shared" si="1"/>
        <v>104</v>
      </c>
      <c r="U7" s="4">
        <f t="shared" si="2"/>
        <v>4264</v>
      </c>
      <c r="V7" s="3" t="str">
        <f>VLOOKUP(B7:B75,[1]Sheet1!$B$2:$V$71,21,)</f>
        <v>SHPL/23-24/02112</v>
      </c>
      <c r="W7" s="5">
        <f>VLOOKUP(B7:B75,[1]Sheet1!$B$2:$W$71,22,)</f>
        <v>45174</v>
      </c>
    </row>
    <row r="8" spans="1:23" x14ac:dyDescent="0.3">
      <c r="A8" s="2" t="s">
        <v>92</v>
      </c>
      <c r="B8" s="3" t="s">
        <v>93</v>
      </c>
      <c r="C8" s="3" t="s">
        <v>94</v>
      </c>
      <c r="D8" s="3" t="s">
        <v>40</v>
      </c>
      <c r="E8" s="3" t="s">
        <v>27</v>
      </c>
      <c r="F8" s="3" t="s">
        <v>95</v>
      </c>
      <c r="G8" s="3" t="s">
        <v>42</v>
      </c>
      <c r="H8" s="4" t="s">
        <v>96</v>
      </c>
      <c r="I8" s="4" t="s">
        <v>97</v>
      </c>
      <c r="J8" s="4" t="s">
        <v>98</v>
      </c>
      <c r="K8" s="4" t="s">
        <v>99</v>
      </c>
      <c r="L8" s="3" t="s">
        <v>100</v>
      </c>
      <c r="M8" s="3" t="s">
        <v>101</v>
      </c>
      <c r="N8" s="3" t="s">
        <v>102</v>
      </c>
      <c r="O8" s="4">
        <f>VLOOKUP(B8:B76,[1]Sheet1!$B$2:$O$71,14,)</f>
        <v>3550</v>
      </c>
      <c r="P8" s="4">
        <f>VLOOKUP(B8:B76,[1]Sheet1!$B$2:$P$71,15,)</f>
        <v>287</v>
      </c>
      <c r="Q8" s="4">
        <f>VLOOKUP(B8:B76,[1]Sheet1!$B$2:$Q$71,16,)</f>
        <v>47.96</v>
      </c>
      <c r="R8" s="4">
        <f t="shared" si="0"/>
        <v>47.96</v>
      </c>
      <c r="S8" s="4" t="s">
        <v>31</v>
      </c>
      <c r="T8" s="4">
        <f t="shared" si="1"/>
        <v>95.92</v>
      </c>
      <c r="U8" s="4">
        <f t="shared" si="2"/>
        <v>3932.92</v>
      </c>
      <c r="V8" s="3" t="str">
        <f>VLOOKUP(B8:B76,[1]Sheet1!$B$2:$V$71,21,)</f>
        <v>SHPL/23-24/02131</v>
      </c>
      <c r="W8" s="5">
        <f>VLOOKUP(B8:B76,[1]Sheet1!$B$2:$W$71,22,)</f>
        <v>45174</v>
      </c>
    </row>
    <row r="9" spans="1:23" x14ac:dyDescent="0.3">
      <c r="A9" s="6" t="s">
        <v>103</v>
      </c>
      <c r="B9" s="7" t="s">
        <v>104</v>
      </c>
      <c r="C9" s="7" t="s">
        <v>105</v>
      </c>
      <c r="D9" s="7" t="s">
        <v>84</v>
      </c>
      <c r="E9" s="7" t="s">
        <v>27</v>
      </c>
      <c r="F9" s="7" t="s">
        <v>106</v>
      </c>
      <c r="G9" s="7" t="s">
        <v>42</v>
      </c>
      <c r="H9" s="8" t="s">
        <v>96</v>
      </c>
      <c r="I9" s="8" t="s">
        <v>44</v>
      </c>
      <c r="J9" s="8" t="s">
        <v>107</v>
      </c>
      <c r="K9" s="8" t="s">
        <v>108</v>
      </c>
      <c r="L9" s="7" t="s">
        <v>109</v>
      </c>
      <c r="M9" s="7" t="s">
        <v>110</v>
      </c>
      <c r="N9" s="7" t="s">
        <v>111</v>
      </c>
      <c r="O9" s="4">
        <f>VLOOKUP(B9:B77,[1]Sheet1!$B$2:$O$71,14,)</f>
        <v>3578</v>
      </c>
      <c r="P9" s="4">
        <f>VLOOKUP(B9:B77,[1]Sheet1!$B$2:$P$71,15,)</f>
        <v>320</v>
      </c>
      <c r="Q9" s="4">
        <f>VLOOKUP(B9:B77,[1]Sheet1!$B$2:$Q$71,16,)</f>
        <v>48.725000000000001</v>
      </c>
      <c r="R9" s="4">
        <f t="shared" si="0"/>
        <v>48.725000000000001</v>
      </c>
      <c r="S9" s="4" t="s">
        <v>31</v>
      </c>
      <c r="T9" s="4">
        <f t="shared" si="1"/>
        <v>97.45</v>
      </c>
      <c r="U9" s="4">
        <f t="shared" si="2"/>
        <v>3995.45</v>
      </c>
      <c r="V9" s="3" t="str">
        <f>VLOOKUP(B9:B77,[1]Sheet1!$B$2:$V$71,21,)</f>
        <v>SHPL/23-24/02140</v>
      </c>
      <c r="W9" s="5" t="str">
        <f>VLOOKUP(B9:B77,[1]Sheet1!$B$2:$W$71,22,)</f>
        <v>05-Sep-2023</v>
      </c>
    </row>
    <row r="10" spans="1:23" x14ac:dyDescent="0.3">
      <c r="A10" s="2" t="s">
        <v>112</v>
      </c>
      <c r="B10" s="3" t="s">
        <v>113</v>
      </c>
      <c r="C10" s="3" t="s">
        <v>114</v>
      </c>
      <c r="D10" s="3" t="s">
        <v>115</v>
      </c>
      <c r="E10" s="3" t="s">
        <v>27</v>
      </c>
      <c r="F10" s="3" t="s">
        <v>116</v>
      </c>
      <c r="G10" s="3" t="s">
        <v>117</v>
      </c>
      <c r="H10" s="4" t="s">
        <v>118</v>
      </c>
      <c r="I10" s="4" t="s">
        <v>119</v>
      </c>
      <c r="J10" s="4" t="s">
        <v>120</v>
      </c>
      <c r="K10" s="4" t="s">
        <v>121</v>
      </c>
      <c r="L10" s="3" t="s">
        <v>100</v>
      </c>
      <c r="M10" s="3" t="s">
        <v>122</v>
      </c>
      <c r="N10" s="3" t="s">
        <v>123</v>
      </c>
      <c r="O10" s="4">
        <f>VLOOKUP(B10:B78,[1]Sheet1!$B$2:$O$71,14,)</f>
        <v>3550</v>
      </c>
      <c r="P10" s="4">
        <f>VLOOKUP(B10:B78,[1]Sheet1!$B$2:$P$71,15,)</f>
        <v>360</v>
      </c>
      <c r="Q10" s="4">
        <f>VLOOKUP(B10:B78,[1]Sheet1!$B$2:$Q$71,16,)</f>
        <v>48.875</v>
      </c>
      <c r="R10" s="4">
        <f t="shared" si="0"/>
        <v>48.875</v>
      </c>
      <c r="S10" s="4" t="s">
        <v>31</v>
      </c>
      <c r="T10" s="4">
        <f t="shared" si="1"/>
        <v>97.75</v>
      </c>
      <c r="U10" s="4">
        <f t="shared" si="2"/>
        <v>4007.75</v>
      </c>
      <c r="V10" s="3" t="str">
        <f>VLOOKUP(B10:B78,[1]Sheet1!$B$2:$V$71,21,)</f>
        <v>SHPL/23-24/02170</v>
      </c>
      <c r="W10" s="5" t="str">
        <f>VLOOKUP(B10:B78,[1]Sheet1!$B$2:$W$71,22,)</f>
        <v>06-Sep-2023</v>
      </c>
    </row>
    <row r="11" spans="1:23" x14ac:dyDescent="0.3">
      <c r="A11" s="6" t="s">
        <v>124</v>
      </c>
      <c r="B11" s="7" t="s">
        <v>125</v>
      </c>
      <c r="C11" s="7" t="s">
        <v>126</v>
      </c>
      <c r="D11" s="7" t="s">
        <v>127</v>
      </c>
      <c r="E11" s="7" t="s">
        <v>27</v>
      </c>
      <c r="F11" s="7" t="s">
        <v>128</v>
      </c>
      <c r="G11" s="7" t="s">
        <v>117</v>
      </c>
      <c r="H11" s="8" t="s">
        <v>129</v>
      </c>
      <c r="I11" s="8" t="s">
        <v>119</v>
      </c>
      <c r="J11" s="8" t="s">
        <v>130</v>
      </c>
      <c r="K11" s="8" t="s">
        <v>131</v>
      </c>
      <c r="L11" s="7" t="s">
        <v>132</v>
      </c>
      <c r="M11" s="7" t="s">
        <v>133</v>
      </c>
      <c r="N11" s="7" t="s">
        <v>134</v>
      </c>
      <c r="O11" s="4">
        <f>VLOOKUP(B11:B79,[1]Sheet1!$B$2:$O$71,14,)</f>
        <v>5300</v>
      </c>
      <c r="P11" s="4">
        <f>VLOOKUP(B11:B79,[1]Sheet1!$B$2:$P$71,15,)</f>
        <v>360</v>
      </c>
      <c r="Q11" s="4">
        <f>VLOOKUP(B11:B79,[1]Sheet1!$B$2:$Q$71,16,)</f>
        <v>70.75</v>
      </c>
      <c r="R11" s="4">
        <f t="shared" si="0"/>
        <v>70.75</v>
      </c>
      <c r="S11" s="4" t="s">
        <v>31</v>
      </c>
      <c r="T11" s="4">
        <f t="shared" si="1"/>
        <v>141.5</v>
      </c>
      <c r="U11" s="4">
        <f t="shared" si="2"/>
        <v>5801.5</v>
      </c>
      <c r="V11" s="3" t="str">
        <f>VLOOKUP(B11:B79,[1]Sheet1!$B$2:$V$71,21,)</f>
        <v>SHPL/23-24/02171</v>
      </c>
      <c r="W11" s="5" t="str">
        <f>VLOOKUP(B11:B79,[1]Sheet1!$B$2:$W$71,22,)</f>
        <v>06-Sep-2023</v>
      </c>
    </row>
    <row r="12" spans="1:23" x14ac:dyDescent="0.3">
      <c r="A12" s="2" t="s">
        <v>135</v>
      </c>
      <c r="B12" s="3" t="s">
        <v>136</v>
      </c>
      <c r="C12" s="3" t="s">
        <v>137</v>
      </c>
      <c r="D12" s="3" t="s">
        <v>84</v>
      </c>
      <c r="E12" s="3" t="s">
        <v>27</v>
      </c>
      <c r="F12" s="3" t="s">
        <v>138</v>
      </c>
      <c r="G12" s="3" t="s">
        <v>42</v>
      </c>
      <c r="H12" s="4" t="s">
        <v>96</v>
      </c>
      <c r="I12" s="4" t="s">
        <v>119</v>
      </c>
      <c r="J12" s="4" t="s">
        <v>139</v>
      </c>
      <c r="K12" s="4" t="s">
        <v>140</v>
      </c>
      <c r="L12" s="3" t="s">
        <v>100</v>
      </c>
      <c r="M12" s="3" t="s">
        <v>141</v>
      </c>
      <c r="N12" s="3" t="s">
        <v>123</v>
      </c>
      <c r="O12" s="4">
        <f>VLOOKUP(B12:B80,[1]Sheet1!$B$2:$O$71,14,)</f>
        <v>3606</v>
      </c>
      <c r="P12" s="4">
        <f>VLOOKUP(B12:B80,[1]Sheet1!$B$2:$P$71,15,)</f>
        <v>360</v>
      </c>
      <c r="Q12" s="4">
        <f>VLOOKUP(B12:B80,[1]Sheet1!$B$2:$Q$71,16,)</f>
        <v>49.575000000000003</v>
      </c>
      <c r="R12" s="4">
        <f t="shared" si="0"/>
        <v>49.575000000000003</v>
      </c>
      <c r="S12" s="4" t="s">
        <v>31</v>
      </c>
      <c r="T12" s="4">
        <f t="shared" si="1"/>
        <v>99.15</v>
      </c>
      <c r="U12" s="4">
        <f t="shared" si="2"/>
        <v>4065.15</v>
      </c>
      <c r="V12" s="3" t="str">
        <f>VLOOKUP(B12:B80,[1]Sheet1!$B$2:$V$71,21,)</f>
        <v>SHPL/23-24/02180</v>
      </c>
      <c r="W12" s="5" t="str">
        <f>VLOOKUP(B12:B80,[1]Sheet1!$B$2:$W$71,22,)</f>
        <v>07-Sep-2023</v>
      </c>
    </row>
    <row r="13" spans="1:23" x14ac:dyDescent="0.3">
      <c r="A13" s="6" t="s">
        <v>142</v>
      </c>
      <c r="B13" s="7" t="s">
        <v>143</v>
      </c>
      <c r="C13" s="7" t="s">
        <v>144</v>
      </c>
      <c r="D13" s="7" t="s">
        <v>145</v>
      </c>
      <c r="E13" s="7" t="s">
        <v>27</v>
      </c>
      <c r="F13" s="7" t="s">
        <v>146</v>
      </c>
      <c r="G13" s="7" t="s">
        <v>55</v>
      </c>
      <c r="H13" s="8" t="s">
        <v>147</v>
      </c>
      <c r="I13" s="8" t="s">
        <v>44</v>
      </c>
      <c r="J13" s="8" t="s">
        <v>148</v>
      </c>
      <c r="K13" s="8" t="s">
        <v>149</v>
      </c>
      <c r="L13" s="7" t="s">
        <v>47</v>
      </c>
      <c r="M13" s="7" t="s">
        <v>150</v>
      </c>
      <c r="N13" s="7" t="s">
        <v>151</v>
      </c>
      <c r="O13" s="4">
        <f>VLOOKUP(B13:B81,[1]Sheet1!$B$2:$O$71,14,)</f>
        <v>3801</v>
      </c>
      <c r="P13" s="4">
        <f>VLOOKUP(B13:B81,[1]Sheet1!$B$2:$P$71,15,)</f>
        <v>360</v>
      </c>
      <c r="Q13" s="4">
        <f>VLOOKUP(B13:B81,[1]Sheet1!$B$2:$Q$71,16,)</f>
        <v>52.01</v>
      </c>
      <c r="R13" s="4">
        <f t="shared" si="0"/>
        <v>52.01</v>
      </c>
      <c r="S13" s="4" t="s">
        <v>31</v>
      </c>
      <c r="T13" s="4">
        <f t="shared" si="1"/>
        <v>104.02</v>
      </c>
      <c r="U13" s="4">
        <f t="shared" si="2"/>
        <v>4265.0200000000004</v>
      </c>
      <c r="V13" s="3" t="str">
        <f>VLOOKUP(B13:B81,[1]Sheet1!$B$2:$V$71,21,)</f>
        <v>SHPL/23-24/02178</v>
      </c>
      <c r="W13" s="5" t="str">
        <f>VLOOKUP(B13:B81,[1]Sheet1!$B$2:$W$71,22,)</f>
        <v>08-Sep-2023</v>
      </c>
    </row>
    <row r="14" spans="1:23" x14ac:dyDescent="0.3">
      <c r="A14" s="2" t="s">
        <v>152</v>
      </c>
      <c r="B14" s="3" t="s">
        <v>153</v>
      </c>
      <c r="C14" s="3" t="s">
        <v>52</v>
      </c>
      <c r="D14" s="3" t="s">
        <v>53</v>
      </c>
      <c r="E14" s="3" t="s">
        <v>27</v>
      </c>
      <c r="F14" s="3" t="s">
        <v>154</v>
      </c>
      <c r="G14" s="3" t="s">
        <v>55</v>
      </c>
      <c r="H14" s="4" t="s">
        <v>155</v>
      </c>
      <c r="I14" s="4" t="s">
        <v>69</v>
      </c>
      <c r="J14" s="4" t="s">
        <v>156</v>
      </c>
      <c r="K14" s="4" t="s">
        <v>157</v>
      </c>
      <c r="L14" s="3" t="s">
        <v>109</v>
      </c>
      <c r="M14" s="3" t="s">
        <v>110</v>
      </c>
      <c r="N14" s="3" t="s">
        <v>111</v>
      </c>
      <c r="O14" s="4">
        <f>VLOOKUP(B14:B82,[1]Sheet1!$B$2:$O$71,14,)</f>
        <v>3550</v>
      </c>
      <c r="P14" s="4">
        <f>VLOOKUP(B14:B82,[1]Sheet1!$B$2:$P$71,15,)</f>
        <v>520</v>
      </c>
      <c r="Q14" s="4">
        <f>VLOOKUP(B14:B82,[1]Sheet1!$B$2:$Q$71,16,)</f>
        <v>50.875</v>
      </c>
      <c r="R14" s="4">
        <f t="shared" si="0"/>
        <v>50.875</v>
      </c>
      <c r="S14" s="4" t="s">
        <v>31</v>
      </c>
      <c r="T14" s="4">
        <f t="shared" si="1"/>
        <v>101.75</v>
      </c>
      <c r="U14" s="4">
        <f t="shared" si="2"/>
        <v>4171.75</v>
      </c>
      <c r="V14" s="3" t="str">
        <f>VLOOKUP(B14:B82,[1]Sheet1!$B$2:$V$71,21,)</f>
        <v>SHPL/23-24/02199</v>
      </c>
      <c r="W14" s="5" t="str">
        <f>VLOOKUP(B14:B82,[1]Sheet1!$B$2:$W$71,22,)</f>
        <v>10-Sep-2023</v>
      </c>
    </row>
    <row r="15" spans="1:23" x14ac:dyDescent="0.3">
      <c r="A15" s="6" t="s">
        <v>158</v>
      </c>
      <c r="B15" s="7" t="s">
        <v>159</v>
      </c>
      <c r="C15" s="7" t="s">
        <v>65</v>
      </c>
      <c r="D15" s="7" t="s">
        <v>66</v>
      </c>
      <c r="E15" s="7" t="s">
        <v>27</v>
      </c>
      <c r="F15" s="7" t="s">
        <v>160</v>
      </c>
      <c r="G15" s="7" t="s">
        <v>161</v>
      </c>
      <c r="H15" s="8" t="s">
        <v>162</v>
      </c>
      <c r="I15" s="8" t="s">
        <v>163</v>
      </c>
      <c r="J15" s="8" t="s">
        <v>164</v>
      </c>
      <c r="K15" s="8" t="s">
        <v>165</v>
      </c>
      <c r="L15" s="7" t="s">
        <v>72</v>
      </c>
      <c r="M15" s="7" t="s">
        <v>166</v>
      </c>
      <c r="N15" s="7" t="s">
        <v>167</v>
      </c>
      <c r="O15" s="4">
        <f>VLOOKUP(B15:B83,[1]Sheet1!$B$2:$O$71,14,)</f>
        <v>1200</v>
      </c>
      <c r="P15" s="4">
        <f>VLOOKUP(B15:B83,[1]Sheet1!$B$2:$P$71,15,)</f>
        <v>420</v>
      </c>
      <c r="Q15" s="4">
        <f>VLOOKUP(B15:B83,[1]Sheet1!$B$2:$Q$71,16,)</f>
        <v>20.25</v>
      </c>
      <c r="R15" s="4">
        <f t="shared" si="0"/>
        <v>20.25</v>
      </c>
      <c r="S15" s="4" t="s">
        <v>31</v>
      </c>
      <c r="T15" s="4">
        <f t="shared" si="1"/>
        <v>40.5</v>
      </c>
      <c r="U15" s="4">
        <f t="shared" si="2"/>
        <v>1660.5</v>
      </c>
      <c r="V15" s="3" t="str">
        <f>VLOOKUP(B15:B83,[1]Sheet1!$B$2:$V$71,21,)</f>
        <v>SHPL/23-24/02236</v>
      </c>
      <c r="W15" s="5" t="str">
        <f>VLOOKUP(B15:B83,[1]Sheet1!$B$2:$W$71,22,)</f>
        <v>10-Sep-2023</v>
      </c>
    </row>
    <row r="16" spans="1:23" x14ac:dyDescent="0.3">
      <c r="A16" s="2" t="s">
        <v>168</v>
      </c>
      <c r="B16" s="3" t="s">
        <v>169</v>
      </c>
      <c r="C16" s="3" t="s">
        <v>65</v>
      </c>
      <c r="D16" s="3" t="s">
        <v>66</v>
      </c>
      <c r="E16" s="3" t="s">
        <v>27</v>
      </c>
      <c r="F16" s="3" t="s">
        <v>170</v>
      </c>
      <c r="G16" s="3" t="s">
        <v>55</v>
      </c>
      <c r="H16" s="4" t="s">
        <v>68</v>
      </c>
      <c r="I16" s="4" t="s">
        <v>171</v>
      </c>
      <c r="J16" s="4" t="s">
        <v>172</v>
      </c>
      <c r="K16" s="4" t="s">
        <v>173</v>
      </c>
      <c r="L16" s="3" t="s">
        <v>72</v>
      </c>
      <c r="M16" s="3" t="s">
        <v>166</v>
      </c>
      <c r="N16" s="3" t="s">
        <v>167</v>
      </c>
      <c r="O16" s="4">
        <f>VLOOKUP(B16:B84,[1]Sheet1!$B$2:$O$71,14,)</f>
        <v>4800</v>
      </c>
      <c r="P16" s="4">
        <f>VLOOKUP(B16:B84,[1]Sheet1!$B$2:$P$71,15,)</f>
        <v>360</v>
      </c>
      <c r="Q16" s="4">
        <f>VLOOKUP(B16:B84,[1]Sheet1!$B$2:$Q$71,16,)</f>
        <v>64.5</v>
      </c>
      <c r="R16" s="4">
        <f t="shared" si="0"/>
        <v>64.5</v>
      </c>
      <c r="S16" s="4" t="s">
        <v>31</v>
      </c>
      <c r="T16" s="4">
        <f t="shared" si="1"/>
        <v>129</v>
      </c>
      <c r="U16" s="4">
        <f t="shared" si="2"/>
        <v>5289</v>
      </c>
      <c r="V16" s="3" t="str">
        <f>VLOOKUP(B16:B84,[1]Sheet1!$B$2:$V$71,21,)</f>
        <v>SHPL/23-24/02200</v>
      </c>
      <c r="W16" s="5" t="str">
        <f>VLOOKUP(B16:B84,[1]Sheet1!$B$2:$W$71,22,)</f>
        <v>10-Sep-2023</v>
      </c>
    </row>
    <row r="17" spans="1:23" x14ac:dyDescent="0.3">
      <c r="A17" s="6" t="s">
        <v>174</v>
      </c>
      <c r="B17" s="7" t="s">
        <v>175</v>
      </c>
      <c r="C17" s="7" t="s">
        <v>65</v>
      </c>
      <c r="D17" s="7" t="s">
        <v>66</v>
      </c>
      <c r="E17" s="7" t="s">
        <v>27</v>
      </c>
      <c r="F17" s="7" t="s">
        <v>176</v>
      </c>
      <c r="G17" s="7" t="s">
        <v>55</v>
      </c>
      <c r="H17" s="8" t="s">
        <v>68</v>
      </c>
      <c r="I17" s="8" t="s">
        <v>69</v>
      </c>
      <c r="J17" s="8" t="s">
        <v>70</v>
      </c>
      <c r="K17" s="8" t="s">
        <v>71</v>
      </c>
      <c r="L17" s="7" t="s">
        <v>47</v>
      </c>
      <c r="M17" s="7" t="s">
        <v>48</v>
      </c>
      <c r="N17" s="7" t="s">
        <v>49</v>
      </c>
      <c r="O17" s="4">
        <f>VLOOKUP(B17:B85,[1]Sheet1!$B$2:$O$71,14,)</f>
        <v>4800</v>
      </c>
      <c r="P17" s="4">
        <f>VLOOKUP(B17:B85,[1]Sheet1!$B$2:$P$71,15,)</f>
        <v>520</v>
      </c>
      <c r="Q17" s="4">
        <f>VLOOKUP(B17:B85,[1]Sheet1!$B$2:$Q$71,16,)</f>
        <v>66.5</v>
      </c>
      <c r="R17" s="4">
        <f t="shared" si="0"/>
        <v>66.5</v>
      </c>
      <c r="S17" s="4" t="s">
        <v>31</v>
      </c>
      <c r="T17" s="4">
        <f t="shared" si="1"/>
        <v>133</v>
      </c>
      <c r="U17" s="4">
        <f t="shared" si="2"/>
        <v>5453</v>
      </c>
      <c r="V17" s="3" t="str">
        <f>VLOOKUP(B17:B85,[1]Sheet1!$B$2:$V$71,21,)</f>
        <v>SHPL/23-24/02201</v>
      </c>
      <c r="W17" s="5" t="str">
        <f>VLOOKUP(B17:B85,[1]Sheet1!$B$2:$W$71,22,)</f>
        <v>10-Sep-2023</v>
      </c>
    </row>
    <row r="18" spans="1:23" x14ac:dyDescent="0.3">
      <c r="A18" s="2" t="s">
        <v>177</v>
      </c>
      <c r="B18" s="3" t="s">
        <v>178</v>
      </c>
      <c r="C18" s="3" t="s">
        <v>65</v>
      </c>
      <c r="D18" s="3" t="s">
        <v>66</v>
      </c>
      <c r="E18" s="3" t="s">
        <v>27</v>
      </c>
      <c r="F18" s="3" t="s">
        <v>179</v>
      </c>
      <c r="G18" s="3" t="s">
        <v>55</v>
      </c>
      <c r="H18" s="4" t="s">
        <v>68</v>
      </c>
      <c r="I18" s="4" t="s">
        <v>57</v>
      </c>
      <c r="J18" s="4" t="s">
        <v>180</v>
      </c>
      <c r="K18" s="4" t="s">
        <v>181</v>
      </c>
      <c r="L18" s="3" t="s">
        <v>182</v>
      </c>
      <c r="M18" s="3" t="s">
        <v>183</v>
      </c>
      <c r="N18" s="3" t="s">
        <v>184</v>
      </c>
      <c r="O18" s="4">
        <f>VLOOKUP(B18:B86,[1]Sheet1!$B$2:$O$71,14,)</f>
        <v>4800</v>
      </c>
      <c r="P18" s="4">
        <f>VLOOKUP(B18:B86,[1]Sheet1!$B$2:$P$71,15,)</f>
        <v>610</v>
      </c>
      <c r="Q18" s="4">
        <f>VLOOKUP(B18:B86,[1]Sheet1!$B$2:$Q$71,16,)</f>
        <v>67.625</v>
      </c>
      <c r="R18" s="4">
        <f t="shared" si="0"/>
        <v>67.625</v>
      </c>
      <c r="S18" s="4" t="s">
        <v>31</v>
      </c>
      <c r="T18" s="4">
        <f t="shared" si="1"/>
        <v>135.25</v>
      </c>
      <c r="U18" s="4">
        <f t="shared" si="2"/>
        <v>5545.25</v>
      </c>
      <c r="V18" s="3" t="str">
        <f>VLOOKUP(B18:B86,[1]Sheet1!$B$2:$V$71,21,)</f>
        <v>SHPL/23-24/02235</v>
      </c>
      <c r="W18" s="5" t="str">
        <f>VLOOKUP(B18:B86,[1]Sheet1!$B$2:$W$71,22,)</f>
        <v>10-Sep-2023</v>
      </c>
    </row>
    <row r="19" spans="1:23" x14ac:dyDescent="0.3">
      <c r="A19" s="6" t="s">
        <v>185</v>
      </c>
      <c r="B19" s="7" t="s">
        <v>186</v>
      </c>
      <c r="C19" s="7" t="s">
        <v>187</v>
      </c>
      <c r="D19" s="7" t="s">
        <v>84</v>
      </c>
      <c r="E19" s="7" t="s">
        <v>27</v>
      </c>
      <c r="F19" s="7" t="s">
        <v>188</v>
      </c>
      <c r="G19" s="7" t="s">
        <v>42</v>
      </c>
      <c r="H19" s="8" t="s">
        <v>189</v>
      </c>
      <c r="I19" s="8" t="s">
        <v>190</v>
      </c>
      <c r="J19" s="8" t="s">
        <v>191</v>
      </c>
      <c r="K19" s="8" t="s">
        <v>192</v>
      </c>
      <c r="L19" s="7" t="s">
        <v>100</v>
      </c>
      <c r="M19" s="7" t="s">
        <v>150</v>
      </c>
      <c r="N19" s="7" t="s">
        <v>151</v>
      </c>
      <c r="O19" s="4">
        <f>VLOOKUP(B19:B87,[1]Sheet1!$B$2:$O$71,14,)</f>
        <v>3550</v>
      </c>
      <c r="P19" s="4">
        <f>VLOOKUP(B19:B87,[1]Sheet1!$B$2:$P$71,15,)</f>
        <v>630</v>
      </c>
      <c r="Q19" s="4">
        <f>VLOOKUP(B19:B87,[1]Sheet1!$B$2:$Q$71,16,)</f>
        <v>52.25</v>
      </c>
      <c r="R19" s="4">
        <f t="shared" si="0"/>
        <v>52.25</v>
      </c>
      <c r="S19" s="4" t="s">
        <v>31</v>
      </c>
      <c r="T19" s="4">
        <f t="shared" si="1"/>
        <v>104.5</v>
      </c>
      <c r="U19" s="4">
        <f t="shared" si="2"/>
        <v>4284.5</v>
      </c>
      <c r="V19" s="3" t="str">
        <f>VLOOKUP(B19:B87,[1]Sheet1!$B$2:$V$71,21,)</f>
        <v>SHPL/23-24/02234</v>
      </c>
      <c r="W19" s="5" t="str">
        <f>VLOOKUP(B19:B87,[1]Sheet1!$B$2:$W$71,22,)</f>
        <v>11-Sep-2023</v>
      </c>
    </row>
    <row r="20" spans="1:23" x14ac:dyDescent="0.3">
      <c r="A20" s="2" t="s">
        <v>193</v>
      </c>
      <c r="B20" s="3" t="s">
        <v>194</v>
      </c>
      <c r="C20" s="3" t="s">
        <v>195</v>
      </c>
      <c r="D20" s="3" t="s">
        <v>196</v>
      </c>
      <c r="E20" s="3" t="s">
        <v>27</v>
      </c>
      <c r="F20" s="3" t="s">
        <v>197</v>
      </c>
      <c r="G20" s="3" t="s">
        <v>55</v>
      </c>
      <c r="H20" s="4" t="s">
        <v>56</v>
      </c>
      <c r="I20" s="4" t="s">
        <v>57</v>
      </c>
      <c r="J20" s="4" t="s">
        <v>58</v>
      </c>
      <c r="K20" s="4" t="s">
        <v>59</v>
      </c>
      <c r="L20" s="3" t="s">
        <v>132</v>
      </c>
      <c r="M20" s="3" t="s">
        <v>198</v>
      </c>
      <c r="N20" s="3" t="s">
        <v>134</v>
      </c>
      <c r="O20" s="4">
        <f>VLOOKUP(B20:B88,[1]Sheet1!$B$2:$O$71,14,)</f>
        <v>5055</v>
      </c>
      <c r="P20" s="4">
        <f>VLOOKUP(B20:B88,[1]Sheet1!$B$2:$P$71,15,)</f>
        <v>610</v>
      </c>
      <c r="Q20" s="4">
        <f>VLOOKUP(B20:B88,[1]Sheet1!$B$2:$Q$71,16,)</f>
        <v>70.81</v>
      </c>
      <c r="R20" s="4">
        <f t="shared" si="0"/>
        <v>70.81</v>
      </c>
      <c r="S20" s="4" t="s">
        <v>31</v>
      </c>
      <c r="T20" s="4">
        <f t="shared" si="1"/>
        <v>141.62</v>
      </c>
      <c r="U20" s="4">
        <f t="shared" si="2"/>
        <v>5806.62</v>
      </c>
      <c r="V20" s="3" t="str">
        <f>VLOOKUP(B20:B88,[1]Sheet1!$B$2:$V$71,21,)</f>
        <v>SHPL/23-24/02222</v>
      </c>
      <c r="W20" s="5" t="str">
        <f>VLOOKUP(B20:B88,[1]Sheet1!$B$2:$W$71,22,)</f>
        <v>11-Sep-2023</v>
      </c>
    </row>
    <row r="21" spans="1:23" x14ac:dyDescent="0.3">
      <c r="A21" s="6" t="s">
        <v>199</v>
      </c>
      <c r="B21" s="7" t="s">
        <v>200</v>
      </c>
      <c r="C21" s="7" t="s">
        <v>65</v>
      </c>
      <c r="D21" s="7" t="s">
        <v>66</v>
      </c>
      <c r="E21" s="7" t="s">
        <v>27</v>
      </c>
      <c r="F21" s="7" t="s">
        <v>201</v>
      </c>
      <c r="G21" s="7" t="s">
        <v>55</v>
      </c>
      <c r="H21" s="8" t="s">
        <v>68</v>
      </c>
      <c r="I21" s="8" t="s">
        <v>57</v>
      </c>
      <c r="J21" s="8" t="s">
        <v>180</v>
      </c>
      <c r="K21" s="8" t="s">
        <v>181</v>
      </c>
      <c r="L21" s="7" t="s">
        <v>202</v>
      </c>
      <c r="M21" s="7" t="s">
        <v>203</v>
      </c>
      <c r="N21" s="7" t="s">
        <v>204</v>
      </c>
      <c r="O21" s="4">
        <f>VLOOKUP(B21:B89,[1]Sheet1!$B$2:$O$71,14,)</f>
        <v>4800</v>
      </c>
      <c r="P21" s="4">
        <f>VLOOKUP(B21:B89,[1]Sheet1!$B$2:$P$71,15,)</f>
        <v>610</v>
      </c>
      <c r="Q21" s="4">
        <f>VLOOKUP(B21:B89,[1]Sheet1!$B$2:$Q$71,16,)</f>
        <v>67.625</v>
      </c>
      <c r="R21" s="4">
        <f t="shared" si="0"/>
        <v>67.625</v>
      </c>
      <c r="S21" s="4" t="s">
        <v>31</v>
      </c>
      <c r="T21" s="4">
        <f t="shared" si="1"/>
        <v>135.25</v>
      </c>
      <c r="U21" s="4">
        <f t="shared" si="2"/>
        <v>5545.25</v>
      </c>
      <c r="V21" s="3" t="str">
        <f>VLOOKUP(B21:B89,[1]Sheet1!$B$2:$V$71,21,)</f>
        <v>SHPL/23-24/02202</v>
      </c>
      <c r="W21" s="5" t="str">
        <f>VLOOKUP(B21:B89,[1]Sheet1!$B$2:$W$71,22,)</f>
        <v>11-Sep-2023</v>
      </c>
    </row>
    <row r="22" spans="1:23" x14ac:dyDescent="0.3">
      <c r="A22" s="2" t="s">
        <v>205</v>
      </c>
      <c r="B22" s="3" t="s">
        <v>206</v>
      </c>
      <c r="C22" s="3" t="s">
        <v>65</v>
      </c>
      <c r="D22" s="3" t="s">
        <v>66</v>
      </c>
      <c r="E22" s="3" t="s">
        <v>27</v>
      </c>
      <c r="F22" s="3" t="s">
        <v>207</v>
      </c>
      <c r="G22" s="3" t="s">
        <v>55</v>
      </c>
      <c r="H22" s="4" t="s">
        <v>68</v>
      </c>
      <c r="I22" s="4" t="s">
        <v>69</v>
      </c>
      <c r="J22" s="4" t="s">
        <v>70</v>
      </c>
      <c r="K22" s="4" t="s">
        <v>71</v>
      </c>
      <c r="L22" s="3" t="s">
        <v>78</v>
      </c>
      <c r="M22" s="3" t="s">
        <v>208</v>
      </c>
      <c r="N22" s="3" t="s">
        <v>80</v>
      </c>
      <c r="O22" s="4">
        <f>VLOOKUP(B22:B90,[1]Sheet1!$B$2:$O$71,14,)</f>
        <v>4800</v>
      </c>
      <c r="P22" s="4">
        <f>VLOOKUP(B22:B90,[1]Sheet1!$B$2:$P$71,15,)</f>
        <v>520</v>
      </c>
      <c r="Q22" s="4">
        <f>VLOOKUP(B22:B90,[1]Sheet1!$B$2:$Q$71,16,)</f>
        <v>66.5</v>
      </c>
      <c r="R22" s="4">
        <f t="shared" si="0"/>
        <v>66.5</v>
      </c>
      <c r="S22" s="4" t="s">
        <v>31</v>
      </c>
      <c r="T22" s="4">
        <f t="shared" si="1"/>
        <v>133</v>
      </c>
      <c r="U22" s="4">
        <f t="shared" si="2"/>
        <v>5453</v>
      </c>
      <c r="V22" s="3" t="str">
        <f>VLOOKUP(B22:B90,[1]Sheet1!$B$2:$V$71,21,)</f>
        <v>SHPL/23-24/02223</v>
      </c>
      <c r="W22" s="5" t="str">
        <f>VLOOKUP(B22:B90,[1]Sheet1!$B$2:$W$71,22,)</f>
        <v>11-Sep-2023</v>
      </c>
    </row>
    <row r="23" spans="1:23" x14ac:dyDescent="0.3">
      <c r="A23" s="6" t="s">
        <v>209</v>
      </c>
      <c r="B23" s="7" t="s">
        <v>210</v>
      </c>
      <c r="C23" s="7" t="s">
        <v>211</v>
      </c>
      <c r="D23" s="7" t="s">
        <v>40</v>
      </c>
      <c r="E23" s="7" t="s">
        <v>27</v>
      </c>
      <c r="F23" s="7" t="s">
        <v>212</v>
      </c>
      <c r="G23" s="7" t="s">
        <v>42</v>
      </c>
      <c r="H23" s="8" t="s">
        <v>43</v>
      </c>
      <c r="I23" s="8" t="s">
        <v>213</v>
      </c>
      <c r="J23" s="8" t="s">
        <v>214</v>
      </c>
      <c r="K23" s="8" t="s">
        <v>215</v>
      </c>
      <c r="L23" s="7" t="s">
        <v>216</v>
      </c>
      <c r="M23" s="7" t="s">
        <v>217</v>
      </c>
      <c r="N23" s="7" t="s">
        <v>218</v>
      </c>
      <c r="O23" s="4">
        <f>VLOOKUP(B23:B91,[1]Sheet1!$B$2:$O$71,14,)</f>
        <v>4800</v>
      </c>
      <c r="P23" s="4">
        <f>VLOOKUP(B23:B91,[1]Sheet1!$B$2:$P$71,15,)</f>
        <v>407</v>
      </c>
      <c r="Q23" s="4">
        <f>VLOOKUP(B23:B91,[1]Sheet1!$B$2:$Q$71,16,)</f>
        <v>65.09</v>
      </c>
      <c r="R23" s="4">
        <f t="shared" si="0"/>
        <v>65.09</v>
      </c>
      <c r="S23" s="4" t="s">
        <v>31</v>
      </c>
      <c r="T23" s="4">
        <f t="shared" si="1"/>
        <v>130.18</v>
      </c>
      <c r="U23" s="4">
        <f t="shared" si="2"/>
        <v>5337.18</v>
      </c>
      <c r="V23" s="3" t="str">
        <f>VLOOKUP(B23:B91,[1]Sheet1!$B$2:$V$71,21,)</f>
        <v>SHPL/23-24/02221</v>
      </c>
      <c r="W23" s="5" t="str">
        <f>VLOOKUP(B23:B91,[1]Sheet1!$B$2:$W$71,22,)</f>
        <v>11-Sep-2023</v>
      </c>
    </row>
    <row r="24" spans="1:23" x14ac:dyDescent="0.3">
      <c r="A24" s="2" t="s">
        <v>219</v>
      </c>
      <c r="B24" s="3" t="s">
        <v>220</v>
      </c>
      <c r="C24" s="3" t="s">
        <v>221</v>
      </c>
      <c r="D24" s="3" t="s">
        <v>222</v>
      </c>
      <c r="E24" s="3" t="s">
        <v>27</v>
      </c>
      <c r="F24" s="3" t="s">
        <v>223</v>
      </c>
      <c r="G24" s="3" t="s">
        <v>224</v>
      </c>
      <c r="H24" s="4" t="s">
        <v>225</v>
      </c>
      <c r="I24" s="4" t="s">
        <v>171</v>
      </c>
      <c r="J24" s="4" t="s">
        <v>226</v>
      </c>
      <c r="K24" s="4" t="s">
        <v>227</v>
      </c>
      <c r="L24" s="3" t="s">
        <v>228</v>
      </c>
      <c r="M24" s="3" t="s">
        <v>229</v>
      </c>
      <c r="N24" s="3" t="s">
        <v>230</v>
      </c>
      <c r="O24" s="4">
        <f>VLOOKUP(B24:B92,[1]Sheet1!$B$2:$O$71,14,)</f>
        <v>8480</v>
      </c>
      <c r="P24" s="4">
        <f>VLOOKUP(B24:B92,[1]Sheet1!$B$2:$P$71,15,)</f>
        <v>720</v>
      </c>
      <c r="Q24" s="4">
        <f>VLOOKUP(B24:B92,[1]Sheet1!$B$2:$Q$71,16,)</f>
        <v>230</v>
      </c>
      <c r="R24" s="4">
        <f t="shared" si="0"/>
        <v>230</v>
      </c>
      <c r="S24" s="4" t="s">
        <v>31</v>
      </c>
      <c r="T24" s="4">
        <f t="shared" si="1"/>
        <v>460</v>
      </c>
      <c r="U24" s="4">
        <f t="shared" si="2"/>
        <v>9660</v>
      </c>
      <c r="V24" s="3" t="str">
        <f>VLOOKUP(B24:B92,[1]Sheet1!$B$2:$V$71,21,)</f>
        <v>SHPL/23-24/02217</v>
      </c>
      <c r="W24" s="5" t="str">
        <f>VLOOKUP(B24:B92,[1]Sheet1!$B$2:$W$71,22,)</f>
        <v>11-Sep-2023</v>
      </c>
    </row>
    <row r="25" spans="1:23" x14ac:dyDescent="0.3">
      <c r="A25" s="6" t="s">
        <v>231</v>
      </c>
      <c r="B25" s="7" t="s">
        <v>232</v>
      </c>
      <c r="C25" s="7" t="s">
        <v>221</v>
      </c>
      <c r="D25" s="7" t="s">
        <v>222</v>
      </c>
      <c r="E25" s="7" t="s">
        <v>27</v>
      </c>
      <c r="F25" s="7" t="s">
        <v>233</v>
      </c>
      <c r="G25" s="7" t="s">
        <v>234</v>
      </c>
      <c r="H25" s="8" t="s">
        <v>235</v>
      </c>
      <c r="I25" s="8" t="s">
        <v>171</v>
      </c>
      <c r="J25" s="8" t="s">
        <v>236</v>
      </c>
      <c r="K25" s="8" t="s">
        <v>237</v>
      </c>
      <c r="L25" s="7" t="s">
        <v>60</v>
      </c>
      <c r="M25" s="7" t="s">
        <v>238</v>
      </c>
      <c r="N25" s="7" t="s">
        <v>239</v>
      </c>
      <c r="O25" s="4">
        <f>VLOOKUP(B25:B93,[1]Sheet1!$B$2:$O$71,14,)</f>
        <v>8140</v>
      </c>
      <c r="P25" s="4">
        <f>VLOOKUP(B25:B93,[1]Sheet1!$B$2:$P$71,15,)</f>
        <v>720</v>
      </c>
      <c r="Q25" s="4">
        <f>VLOOKUP(B25:B93,[1]Sheet1!$B$2:$Q$71,16,)</f>
        <v>221.5</v>
      </c>
      <c r="R25" s="4">
        <f t="shared" si="0"/>
        <v>221.5</v>
      </c>
      <c r="S25" s="4" t="s">
        <v>31</v>
      </c>
      <c r="T25" s="4">
        <f t="shared" si="1"/>
        <v>443</v>
      </c>
      <c r="U25" s="4">
        <f t="shared" si="2"/>
        <v>9303</v>
      </c>
      <c r="V25" s="3" t="str">
        <f>VLOOKUP(B25:B93,[1]Sheet1!$B$2:$V$71,21,)</f>
        <v>SHPL/23-24/02216</v>
      </c>
      <c r="W25" s="5" t="str">
        <f>VLOOKUP(B25:B93,[1]Sheet1!$B$2:$W$71,22,)</f>
        <v>11-Sep-2023</v>
      </c>
    </row>
    <row r="26" spans="1:23" x14ac:dyDescent="0.3">
      <c r="A26" s="2" t="s">
        <v>240</v>
      </c>
      <c r="B26" s="3" t="s">
        <v>241</v>
      </c>
      <c r="C26" s="3" t="s">
        <v>242</v>
      </c>
      <c r="D26" s="3" t="s">
        <v>40</v>
      </c>
      <c r="E26" s="3" t="s">
        <v>27</v>
      </c>
      <c r="F26" s="3" t="s">
        <v>243</v>
      </c>
      <c r="G26" s="3" t="s">
        <v>244</v>
      </c>
      <c r="H26" s="4" t="s">
        <v>43</v>
      </c>
      <c r="I26" s="4" t="s">
        <v>245</v>
      </c>
      <c r="J26" s="4" t="s">
        <v>246</v>
      </c>
      <c r="K26" s="4" t="s">
        <v>247</v>
      </c>
      <c r="L26" s="3" t="s">
        <v>248</v>
      </c>
      <c r="M26" s="3" t="s">
        <v>249</v>
      </c>
      <c r="N26" s="3" t="s">
        <v>250</v>
      </c>
      <c r="O26" s="4">
        <f>VLOOKUP(B26:B94,[1]Sheet1!$B$2:$O$71,14,)</f>
        <v>4900</v>
      </c>
      <c r="P26" s="4">
        <f>VLOOKUP(B26:B94,[1]Sheet1!$B$2:$P$71,15,)</f>
        <v>20</v>
      </c>
      <c r="Q26" s="4">
        <f>VLOOKUP(B26:B94,[1]Sheet1!$B$2:$Q$71,16,)</f>
        <v>61.5</v>
      </c>
      <c r="R26" s="4">
        <f t="shared" si="0"/>
        <v>61.5</v>
      </c>
      <c r="S26" s="4" t="s">
        <v>31</v>
      </c>
      <c r="T26" s="4">
        <f t="shared" si="1"/>
        <v>123</v>
      </c>
      <c r="U26" s="4">
        <f t="shared" si="2"/>
        <v>5043</v>
      </c>
      <c r="V26" s="3" t="str">
        <f>VLOOKUP(B26:B94,[1]Sheet1!$B$2:$V$71,21,)</f>
        <v>SHPL/23-24/02232</v>
      </c>
      <c r="W26" s="5" t="str">
        <f>VLOOKUP(B26:B94,[1]Sheet1!$B$2:$W$71,22,)</f>
        <v>12-Sep-2023</v>
      </c>
    </row>
    <row r="27" spans="1:23" x14ac:dyDescent="0.3">
      <c r="A27" s="6" t="s">
        <v>251</v>
      </c>
      <c r="B27" s="7" t="s">
        <v>252</v>
      </c>
      <c r="C27" s="7" t="s">
        <v>253</v>
      </c>
      <c r="D27" s="7" t="s">
        <v>40</v>
      </c>
      <c r="E27" s="7" t="s">
        <v>27</v>
      </c>
      <c r="F27" s="7" t="s">
        <v>243</v>
      </c>
      <c r="G27" s="7" t="s">
        <v>244</v>
      </c>
      <c r="H27" s="8" t="s">
        <v>254</v>
      </c>
      <c r="I27" s="8" t="s">
        <v>245</v>
      </c>
      <c r="J27" s="8" t="s">
        <v>255</v>
      </c>
      <c r="K27" s="8" t="s">
        <v>256</v>
      </c>
      <c r="L27" s="7" t="s">
        <v>182</v>
      </c>
      <c r="M27" s="7" t="s">
        <v>257</v>
      </c>
      <c r="N27" s="7" t="s">
        <v>74</v>
      </c>
      <c r="O27" s="4">
        <f>VLOOKUP(B27:B95,[1]Sheet1!$B$2:$O$71,14,)</f>
        <v>4520</v>
      </c>
      <c r="P27" s="4">
        <f>VLOOKUP(B27:B95,[1]Sheet1!$B$2:$P$71,15,)</f>
        <v>50</v>
      </c>
      <c r="Q27" s="4">
        <f>VLOOKUP(B27:B95,[1]Sheet1!$B$2:$Q$71,16,)</f>
        <v>57.125</v>
      </c>
      <c r="R27" s="4">
        <f t="shared" si="0"/>
        <v>57.125</v>
      </c>
      <c r="S27" s="4" t="s">
        <v>31</v>
      </c>
      <c r="T27" s="4">
        <f t="shared" si="1"/>
        <v>114.25</v>
      </c>
      <c r="U27" s="4">
        <f t="shared" si="2"/>
        <v>4684.25</v>
      </c>
      <c r="V27" s="3" t="str">
        <f>VLOOKUP(B27:B95,[1]Sheet1!$B$2:$V$71,21,)</f>
        <v>SHPL/23-24/02237</v>
      </c>
      <c r="W27" s="5" t="str">
        <f>VLOOKUP(B27:B95,[1]Sheet1!$B$2:$W$71,22,)</f>
        <v>11-Sep-2023</v>
      </c>
    </row>
    <row r="28" spans="1:23" x14ac:dyDescent="0.3">
      <c r="A28" s="2" t="s">
        <v>258</v>
      </c>
      <c r="B28" s="3" t="s">
        <v>259</v>
      </c>
      <c r="C28" s="3" t="s">
        <v>260</v>
      </c>
      <c r="D28" s="3" t="s">
        <v>261</v>
      </c>
      <c r="E28" s="3" t="s">
        <v>27</v>
      </c>
      <c r="F28" s="3" t="s">
        <v>262</v>
      </c>
      <c r="G28" s="3" t="s">
        <v>29</v>
      </c>
      <c r="H28" s="4" t="s">
        <v>263</v>
      </c>
      <c r="I28" s="4" t="s">
        <v>264</v>
      </c>
      <c r="J28" s="4" t="s">
        <v>265</v>
      </c>
      <c r="K28" s="4" t="s">
        <v>266</v>
      </c>
      <c r="L28" s="3" t="s">
        <v>267</v>
      </c>
      <c r="M28" s="3" t="s">
        <v>238</v>
      </c>
      <c r="N28" s="3" t="s">
        <v>239</v>
      </c>
      <c r="O28" s="4">
        <f>VLOOKUP(B28:B96,[1]Sheet1!$B$2:$O$71,14,)</f>
        <v>12900</v>
      </c>
      <c r="P28" s="4">
        <f>VLOOKUP(B28:B96,[1]Sheet1!$B$2:$P$71,15,)</f>
        <v>60</v>
      </c>
      <c r="Q28" s="4">
        <f>VLOOKUP(B28:B96,[1]Sheet1!$B$2:$Q$71,16,)</f>
        <v>162</v>
      </c>
      <c r="R28" s="4">
        <f t="shared" si="0"/>
        <v>162</v>
      </c>
      <c r="S28" s="4" t="s">
        <v>31</v>
      </c>
      <c r="T28" s="4">
        <f t="shared" si="1"/>
        <v>324</v>
      </c>
      <c r="U28" s="4">
        <f t="shared" si="2"/>
        <v>13284</v>
      </c>
      <c r="V28" s="3" t="str">
        <f>VLOOKUP(B28:B96,[1]Sheet1!$B$2:$V$71,21,)</f>
        <v>SHPL/23-24/02327</v>
      </c>
      <c r="W28" s="5">
        <f>VLOOKUP(B28:B96,[1]Sheet1!$B$2:$W$71,22,)</f>
        <v>45185</v>
      </c>
    </row>
    <row r="29" spans="1:23" x14ac:dyDescent="0.3">
      <c r="A29" s="6" t="s">
        <v>268</v>
      </c>
      <c r="B29" s="7" t="s">
        <v>269</v>
      </c>
      <c r="C29" s="7" t="s">
        <v>270</v>
      </c>
      <c r="D29" s="7" t="s">
        <v>271</v>
      </c>
      <c r="E29" s="7" t="s">
        <v>27</v>
      </c>
      <c r="F29" s="7" t="s">
        <v>272</v>
      </c>
      <c r="G29" s="7" t="s">
        <v>273</v>
      </c>
      <c r="H29" s="8" t="s">
        <v>274</v>
      </c>
      <c r="I29" s="8" t="s">
        <v>171</v>
      </c>
      <c r="J29" s="8" t="s">
        <v>275</v>
      </c>
      <c r="K29" s="8" t="s">
        <v>276</v>
      </c>
      <c r="L29" s="7" t="s">
        <v>228</v>
      </c>
      <c r="M29" s="7" t="s">
        <v>277</v>
      </c>
      <c r="N29" s="7" t="s">
        <v>218</v>
      </c>
      <c r="O29" s="4">
        <f>VLOOKUP(B29:B97,[1]Sheet1!$B$2:$O$71,14,)</f>
        <v>7720</v>
      </c>
      <c r="P29" s="4">
        <f>VLOOKUP(B29:B97,[1]Sheet1!$B$2:$P$71,15,)</f>
        <v>720</v>
      </c>
      <c r="Q29" s="4">
        <f>VLOOKUP(B29:B97,[1]Sheet1!$B$2:$Q$71,16,)</f>
        <v>211</v>
      </c>
      <c r="R29" s="4">
        <f t="shared" si="0"/>
        <v>211</v>
      </c>
      <c r="S29" s="4" t="s">
        <v>31</v>
      </c>
      <c r="T29" s="4">
        <f t="shared" si="1"/>
        <v>422</v>
      </c>
      <c r="U29" s="4">
        <f t="shared" si="2"/>
        <v>8862</v>
      </c>
      <c r="V29" s="3" t="str">
        <f>VLOOKUP(B29:B97,[1]Sheet1!$B$2:$V$71,21,)</f>
        <v>SHPL/23-24/02225</v>
      </c>
      <c r="W29" s="5" t="str">
        <f>VLOOKUP(B29:B97,[1]Sheet1!$B$2:$W$71,22,)</f>
        <v>12-Sep-2023</v>
      </c>
    </row>
    <row r="30" spans="1:23" x14ac:dyDescent="0.3">
      <c r="A30" s="2" t="s">
        <v>278</v>
      </c>
      <c r="B30" s="3" t="s">
        <v>279</v>
      </c>
      <c r="C30" s="3" t="s">
        <v>280</v>
      </c>
      <c r="D30" s="3" t="s">
        <v>40</v>
      </c>
      <c r="E30" s="3" t="s">
        <v>27</v>
      </c>
      <c r="F30" s="3" t="s">
        <v>243</v>
      </c>
      <c r="G30" s="3" t="s">
        <v>244</v>
      </c>
      <c r="H30" s="4" t="s">
        <v>281</v>
      </c>
      <c r="I30" s="4" t="s">
        <v>199</v>
      </c>
      <c r="J30" s="4" t="s">
        <v>282</v>
      </c>
      <c r="K30" s="4" t="s">
        <v>283</v>
      </c>
      <c r="L30" s="3" t="s">
        <v>248</v>
      </c>
      <c r="M30" s="3" t="s">
        <v>249</v>
      </c>
      <c r="N30" s="3" t="s">
        <v>250</v>
      </c>
      <c r="O30" s="4">
        <f>VLOOKUP(B30:B98,[1]Sheet1!$B$2:$O$71,14,)</f>
        <v>5700</v>
      </c>
      <c r="P30" s="4">
        <f>VLOOKUP(B30:B98,[1]Sheet1!$B$2:$P$71,15,)</f>
        <v>0</v>
      </c>
      <c r="Q30" s="4">
        <f>VLOOKUP(B30:B98,[1]Sheet1!$B$2:$Q$71,16,)</f>
        <v>71.25</v>
      </c>
      <c r="R30" s="4">
        <f t="shared" si="0"/>
        <v>71.25</v>
      </c>
      <c r="S30" s="4" t="s">
        <v>31</v>
      </c>
      <c r="T30" s="4">
        <f t="shared" si="1"/>
        <v>142.5</v>
      </c>
      <c r="U30" s="4">
        <f t="shared" si="2"/>
        <v>5842.5</v>
      </c>
      <c r="V30" s="3" t="str">
        <f>VLOOKUP(B30:B98,[1]Sheet1!$B$2:$V$71,21,)</f>
        <v>SHPL/23-24/02265</v>
      </c>
      <c r="W30" s="5">
        <f>VLOOKUP(B30:B98,[1]Sheet1!$B$2:$W$71,22,)</f>
        <v>45185</v>
      </c>
    </row>
    <row r="31" spans="1:23" x14ac:dyDescent="0.3">
      <c r="A31" s="6" t="s">
        <v>284</v>
      </c>
      <c r="B31" s="7" t="s">
        <v>285</v>
      </c>
      <c r="C31" s="7" t="s">
        <v>286</v>
      </c>
      <c r="D31" s="7" t="s">
        <v>40</v>
      </c>
      <c r="E31" s="7" t="s">
        <v>27</v>
      </c>
      <c r="F31" s="7" t="s">
        <v>243</v>
      </c>
      <c r="G31" s="7" t="s">
        <v>244</v>
      </c>
      <c r="H31" s="8" t="s">
        <v>281</v>
      </c>
      <c r="I31" s="8" t="s">
        <v>199</v>
      </c>
      <c r="J31" s="8" t="s">
        <v>282</v>
      </c>
      <c r="K31" s="8" t="s">
        <v>283</v>
      </c>
      <c r="L31" s="7" t="s">
        <v>216</v>
      </c>
      <c r="M31" s="7" t="s">
        <v>287</v>
      </c>
      <c r="N31" s="7" t="s">
        <v>288</v>
      </c>
      <c r="O31" s="4">
        <f>VLOOKUP(B31:B99,[1]Sheet1!$B$2:$O$71,14,)</f>
        <v>4900</v>
      </c>
      <c r="P31" s="4">
        <f>VLOOKUP(B31:B99,[1]Sheet1!$B$2:$P$71,15,)</f>
        <v>20</v>
      </c>
      <c r="Q31" s="4">
        <f>VLOOKUP(B31:B99,[1]Sheet1!$B$2:$Q$71,16,)</f>
        <v>61.5</v>
      </c>
      <c r="R31" s="4">
        <f t="shared" si="0"/>
        <v>61.5</v>
      </c>
      <c r="S31" s="4" t="s">
        <v>31</v>
      </c>
      <c r="T31" s="4">
        <f t="shared" si="1"/>
        <v>123</v>
      </c>
      <c r="U31" s="4">
        <f t="shared" si="2"/>
        <v>5043</v>
      </c>
      <c r="V31" s="3" t="str">
        <f>VLOOKUP(B31:B99,[1]Sheet1!$B$2:$V$71,21,)</f>
        <v>SHPL/23-24/02231</v>
      </c>
      <c r="W31" s="5">
        <f>VLOOKUP(B31:B99,[1]Sheet1!$B$2:$W$71,22,)</f>
        <v>45183</v>
      </c>
    </row>
    <row r="32" spans="1:23" x14ac:dyDescent="0.3">
      <c r="A32" s="2" t="s">
        <v>289</v>
      </c>
      <c r="B32" s="3" t="s">
        <v>290</v>
      </c>
      <c r="C32" s="3" t="s">
        <v>126</v>
      </c>
      <c r="D32" s="3" t="s">
        <v>127</v>
      </c>
      <c r="E32" s="3" t="s">
        <v>27</v>
      </c>
      <c r="F32" s="3" t="s">
        <v>291</v>
      </c>
      <c r="G32" s="3" t="s">
        <v>117</v>
      </c>
      <c r="H32" s="4" t="s">
        <v>292</v>
      </c>
      <c r="I32" s="4" t="s">
        <v>293</v>
      </c>
      <c r="J32" s="4" t="s">
        <v>294</v>
      </c>
      <c r="K32" s="4" t="s">
        <v>295</v>
      </c>
      <c r="L32" s="3" t="s">
        <v>202</v>
      </c>
      <c r="M32" s="3" t="s">
        <v>296</v>
      </c>
      <c r="N32" s="3" t="s">
        <v>204</v>
      </c>
      <c r="O32" s="4">
        <f>VLOOKUP(B32:B100,[1]Sheet1!$B$2:$O$71,14,)</f>
        <v>5570</v>
      </c>
      <c r="P32" s="4">
        <f>VLOOKUP(B32:B100,[1]Sheet1!$B$2:$P$71,15,)</f>
        <v>445</v>
      </c>
      <c r="Q32" s="4">
        <f>VLOOKUP(B32:B100,[1]Sheet1!$B$2:$Q$71,16,)</f>
        <v>75.19</v>
      </c>
      <c r="R32" s="4">
        <f t="shared" si="0"/>
        <v>75.19</v>
      </c>
      <c r="S32" s="4" t="s">
        <v>31</v>
      </c>
      <c r="T32" s="4">
        <f t="shared" si="1"/>
        <v>150.38</v>
      </c>
      <c r="U32" s="4">
        <f t="shared" si="2"/>
        <v>6165.38</v>
      </c>
      <c r="V32" s="3" t="str">
        <f>VLOOKUP(B32:B100,[1]Sheet1!$B$2:$V$71,21,)</f>
        <v>SHPL/23-24/02268</v>
      </c>
      <c r="W32" s="5" t="str">
        <f>VLOOKUP(B32:B100,[1]Sheet1!$B$2:$W$71,22,)</f>
        <v>12-Sep-2023</v>
      </c>
    </row>
    <row r="33" spans="1:23" x14ac:dyDescent="0.3">
      <c r="A33" s="6" t="s">
        <v>297</v>
      </c>
      <c r="B33" s="7" t="s">
        <v>298</v>
      </c>
      <c r="C33" s="7" t="s">
        <v>299</v>
      </c>
      <c r="D33" s="7" t="s">
        <v>300</v>
      </c>
      <c r="E33" s="7" t="s">
        <v>27</v>
      </c>
      <c r="F33" s="7" t="s">
        <v>301</v>
      </c>
      <c r="G33" s="7" t="s">
        <v>29</v>
      </c>
      <c r="H33" s="8" t="s">
        <v>302</v>
      </c>
      <c r="I33" s="8" t="s">
        <v>44</v>
      </c>
      <c r="J33" s="8" t="s">
        <v>303</v>
      </c>
      <c r="K33" s="8" t="s">
        <v>304</v>
      </c>
      <c r="L33" s="7" t="s">
        <v>100</v>
      </c>
      <c r="M33" s="7" t="s">
        <v>150</v>
      </c>
      <c r="N33" s="7" t="s">
        <v>151</v>
      </c>
      <c r="O33" s="4">
        <f>VLOOKUP(B33:B101,[1]Sheet1!$B$2:$O$71,14,)</f>
        <v>3802</v>
      </c>
      <c r="P33" s="4">
        <f>VLOOKUP(B33:B101,[1]Sheet1!$B$2:$P$71,15,)</f>
        <v>807</v>
      </c>
      <c r="Q33" s="4">
        <f>VLOOKUP(B33:B101,[1]Sheet1!$B$2:$Q$71,16,)</f>
        <v>57.61</v>
      </c>
      <c r="R33" s="4">
        <f t="shared" si="0"/>
        <v>57.61</v>
      </c>
      <c r="S33" s="4" t="s">
        <v>31</v>
      </c>
      <c r="T33" s="4">
        <f t="shared" si="1"/>
        <v>115.22</v>
      </c>
      <c r="U33" s="4">
        <f t="shared" si="2"/>
        <v>4724.22</v>
      </c>
      <c r="V33" s="3" t="str">
        <f>VLOOKUP(B33:B101,[1]Sheet1!$B$2:$V$71,21,)</f>
        <v>SHPL/23-24/02233</v>
      </c>
      <c r="W33" s="5" t="str">
        <f>VLOOKUP(B33:B101,[1]Sheet1!$B$2:$W$71,22,)</f>
        <v>12-Sep-2023</v>
      </c>
    </row>
    <row r="34" spans="1:23" x14ac:dyDescent="0.3">
      <c r="A34" s="2" t="s">
        <v>305</v>
      </c>
      <c r="B34" s="3" t="s">
        <v>306</v>
      </c>
      <c r="C34" s="3" t="s">
        <v>307</v>
      </c>
      <c r="D34" s="3" t="s">
        <v>145</v>
      </c>
      <c r="E34" s="3" t="s">
        <v>27</v>
      </c>
      <c r="F34" s="3" t="s">
        <v>308</v>
      </c>
      <c r="G34" s="3" t="s">
        <v>55</v>
      </c>
      <c r="H34" s="4" t="s">
        <v>309</v>
      </c>
      <c r="I34" s="4" t="s">
        <v>44</v>
      </c>
      <c r="J34" s="4" t="s">
        <v>310</v>
      </c>
      <c r="K34" s="4" t="s">
        <v>311</v>
      </c>
      <c r="L34" s="3" t="s">
        <v>109</v>
      </c>
      <c r="M34" s="3" t="s">
        <v>110</v>
      </c>
      <c r="N34" s="3" t="s">
        <v>111</v>
      </c>
      <c r="O34" s="4">
        <f>VLOOKUP(B34:B102,[1]Sheet1!$B$2:$O$71,14,)</f>
        <v>4800</v>
      </c>
      <c r="P34" s="4">
        <f>VLOOKUP(B34:B102,[1]Sheet1!$B$2:$P$71,15,)</f>
        <v>320</v>
      </c>
      <c r="Q34" s="4">
        <f>VLOOKUP(B34:B102,[1]Sheet1!$B$2:$Q$71,16,)</f>
        <v>64</v>
      </c>
      <c r="R34" s="4">
        <f t="shared" si="0"/>
        <v>64</v>
      </c>
      <c r="S34" s="4" t="s">
        <v>31</v>
      </c>
      <c r="T34" s="4">
        <f t="shared" si="1"/>
        <v>128</v>
      </c>
      <c r="U34" s="4">
        <f t="shared" si="2"/>
        <v>5248</v>
      </c>
      <c r="V34" s="3" t="str">
        <f>VLOOKUP(B34:B102,[1]Sheet1!$B$2:$V$71,21,)</f>
        <v>SHPL/23-24/02267</v>
      </c>
      <c r="W34" s="5" t="str">
        <f>VLOOKUP(B34:B102,[1]Sheet1!$B$2:$W$71,22,)</f>
        <v>12-Sep-2023</v>
      </c>
    </row>
    <row r="35" spans="1:23" x14ac:dyDescent="0.3">
      <c r="A35" s="6" t="s">
        <v>312</v>
      </c>
      <c r="B35" s="7" t="s">
        <v>313</v>
      </c>
      <c r="C35" s="7" t="s">
        <v>126</v>
      </c>
      <c r="D35" s="7" t="s">
        <v>127</v>
      </c>
      <c r="E35" s="7" t="s">
        <v>27</v>
      </c>
      <c r="F35" s="7" t="s">
        <v>314</v>
      </c>
      <c r="G35" s="7" t="s">
        <v>315</v>
      </c>
      <c r="H35" s="8" t="s">
        <v>316</v>
      </c>
      <c r="I35" s="8" t="s">
        <v>31</v>
      </c>
      <c r="J35" s="8" t="s">
        <v>317</v>
      </c>
      <c r="K35" s="8" t="s">
        <v>318</v>
      </c>
      <c r="L35" s="7" t="s">
        <v>319</v>
      </c>
      <c r="M35" s="7" t="s">
        <v>48</v>
      </c>
      <c r="N35" s="7" t="s">
        <v>49</v>
      </c>
      <c r="O35" s="4">
        <f>VLOOKUP(B35:B103,[1]Sheet1!$B$2:$O$71,14,)</f>
        <v>950</v>
      </c>
      <c r="P35" s="4">
        <f>VLOOKUP(B35:B103,[1]Sheet1!$B$2:$P$71,15,)</f>
        <v>0</v>
      </c>
      <c r="Q35" s="4">
        <f>VLOOKUP(B35:B103,[1]Sheet1!$B$2:$Q$71,16,)</f>
        <v>11.875</v>
      </c>
      <c r="R35" s="4">
        <f t="shared" si="0"/>
        <v>11.875</v>
      </c>
      <c r="S35" s="4" t="s">
        <v>31</v>
      </c>
      <c r="T35" s="4">
        <f t="shared" si="1"/>
        <v>23.75</v>
      </c>
      <c r="U35" s="4">
        <f t="shared" si="2"/>
        <v>973.75</v>
      </c>
      <c r="V35" s="3" t="str">
        <f>VLOOKUP(B35:B103,[1]Sheet1!$B$2:$V$71,21,)</f>
        <v>SHPL/23-24/02227</v>
      </c>
      <c r="W35" s="5" t="str">
        <f>VLOOKUP(B35:B103,[1]Sheet1!$B$2:$W$71,22,)</f>
        <v>12-Sep-2023</v>
      </c>
    </row>
    <row r="36" spans="1:23" x14ac:dyDescent="0.3">
      <c r="A36" s="2" t="s">
        <v>320</v>
      </c>
      <c r="B36" s="3" t="s">
        <v>321</v>
      </c>
      <c r="C36" s="3" t="s">
        <v>322</v>
      </c>
      <c r="D36" s="3" t="s">
        <v>323</v>
      </c>
      <c r="E36" s="3" t="s">
        <v>27</v>
      </c>
      <c r="F36" s="3" t="s">
        <v>324</v>
      </c>
      <c r="G36" s="3" t="s">
        <v>325</v>
      </c>
      <c r="H36" s="4" t="s">
        <v>326</v>
      </c>
      <c r="I36" s="4" t="s">
        <v>327</v>
      </c>
      <c r="J36" s="4" t="s">
        <v>328</v>
      </c>
      <c r="K36" s="4" t="s">
        <v>329</v>
      </c>
      <c r="L36" s="3" t="s">
        <v>319</v>
      </c>
      <c r="M36" s="3" t="s">
        <v>48</v>
      </c>
      <c r="N36" s="3" t="s">
        <v>49</v>
      </c>
      <c r="O36" s="4">
        <f>VLOOKUP(B36:B104,[1]Sheet1!$B$2:$O$71,14,)</f>
        <v>1384</v>
      </c>
      <c r="P36" s="4">
        <f>VLOOKUP(B36:B104,[1]Sheet1!$B$2:$P$71,15,)</f>
        <v>100</v>
      </c>
      <c r="Q36" s="4">
        <f>VLOOKUP(B36:B104,[1]Sheet1!$B$2:$Q$71,16,)</f>
        <v>18.55</v>
      </c>
      <c r="R36" s="4">
        <f t="shared" si="0"/>
        <v>18.55</v>
      </c>
      <c r="S36" s="4" t="s">
        <v>31</v>
      </c>
      <c r="T36" s="4">
        <f t="shared" si="1"/>
        <v>37.1</v>
      </c>
      <c r="U36" s="4">
        <f t="shared" si="2"/>
        <v>1521.1</v>
      </c>
      <c r="V36" s="3" t="str">
        <f>VLOOKUP(B36:B104,[1]Sheet1!$B$2:$V$71,21,)</f>
        <v>SHPL/23-24/02226</v>
      </c>
      <c r="W36" s="5" t="str">
        <f>VLOOKUP(B36:B104,[1]Sheet1!$B$2:$W$71,22,)</f>
        <v>12-Sep-2023</v>
      </c>
    </row>
    <row r="37" spans="1:23" x14ac:dyDescent="0.3">
      <c r="A37" s="6" t="s">
        <v>330</v>
      </c>
      <c r="B37" s="7" t="s">
        <v>331</v>
      </c>
      <c r="C37" s="7" t="s">
        <v>332</v>
      </c>
      <c r="D37" s="7" t="s">
        <v>40</v>
      </c>
      <c r="E37" s="7" t="s">
        <v>27</v>
      </c>
      <c r="F37" s="7" t="s">
        <v>243</v>
      </c>
      <c r="G37" s="7" t="s">
        <v>244</v>
      </c>
      <c r="H37" s="8" t="s">
        <v>333</v>
      </c>
      <c r="I37" s="8" t="s">
        <v>31</v>
      </c>
      <c r="J37" s="8" t="s">
        <v>334</v>
      </c>
      <c r="K37" s="8" t="s">
        <v>335</v>
      </c>
      <c r="L37" s="7" t="s">
        <v>248</v>
      </c>
      <c r="M37" s="7" t="s">
        <v>249</v>
      </c>
      <c r="N37" s="7" t="s">
        <v>250</v>
      </c>
      <c r="O37" s="4">
        <f>VLOOKUP(B37:B105,[1]Sheet1!$B$2:$O$71,14,)</f>
        <v>4710</v>
      </c>
      <c r="P37" s="4">
        <f>VLOOKUP(B37:B105,[1]Sheet1!$B$2:$P$71,15,)</f>
        <v>50</v>
      </c>
      <c r="Q37" s="4">
        <f>VLOOKUP(B37:B105,[1]Sheet1!$B$2:$Q$71,16,)</f>
        <v>59.5</v>
      </c>
      <c r="R37" s="4">
        <f t="shared" si="0"/>
        <v>59.5</v>
      </c>
      <c r="S37" s="4" t="s">
        <v>31</v>
      </c>
      <c r="T37" s="4">
        <f t="shared" si="1"/>
        <v>119</v>
      </c>
      <c r="U37" s="4">
        <f t="shared" si="2"/>
        <v>4879</v>
      </c>
      <c r="V37" s="3" t="str">
        <f>VLOOKUP(B37:B105,[1]Sheet1!$B$2:$V$71,21,)</f>
        <v>SHPL/23-24/02238</v>
      </c>
      <c r="W37" s="5">
        <f>VLOOKUP(B37:B105,[1]Sheet1!$B$2:$W$71,22,)</f>
        <v>45183</v>
      </c>
    </row>
    <row r="38" spans="1:23" x14ac:dyDescent="0.3">
      <c r="A38" s="2" t="s">
        <v>336</v>
      </c>
      <c r="B38" s="3" t="s">
        <v>337</v>
      </c>
      <c r="C38" s="3" t="s">
        <v>338</v>
      </c>
      <c r="D38" s="3" t="s">
        <v>40</v>
      </c>
      <c r="E38" s="3" t="s">
        <v>27</v>
      </c>
      <c r="F38" s="3" t="s">
        <v>243</v>
      </c>
      <c r="G38" s="3" t="s">
        <v>244</v>
      </c>
      <c r="H38" s="4" t="s">
        <v>339</v>
      </c>
      <c r="I38" s="4" t="s">
        <v>31</v>
      </c>
      <c r="J38" s="4" t="s">
        <v>340</v>
      </c>
      <c r="K38" s="4" t="s">
        <v>341</v>
      </c>
      <c r="L38" s="3" t="s">
        <v>216</v>
      </c>
      <c r="M38" s="3" t="s">
        <v>287</v>
      </c>
      <c r="N38" s="3" t="s">
        <v>288</v>
      </c>
      <c r="O38" s="4">
        <f>VLOOKUP(B38:B106,[1]Sheet1!$B$2:$O$71,14,)</f>
        <v>6190</v>
      </c>
      <c r="P38" s="4">
        <f>VLOOKUP(B38:B106,[1]Sheet1!$B$2:$P$71,15,)</f>
        <v>0</v>
      </c>
      <c r="Q38" s="4">
        <f>VLOOKUP(B38:B106,[1]Sheet1!$B$2:$Q$71,16,)</f>
        <v>77.375</v>
      </c>
      <c r="R38" s="4">
        <f t="shared" si="0"/>
        <v>77.375</v>
      </c>
      <c r="S38" s="4" t="s">
        <v>31</v>
      </c>
      <c r="T38" s="4">
        <f t="shared" si="1"/>
        <v>154.75</v>
      </c>
      <c r="U38" s="4">
        <f t="shared" si="2"/>
        <v>6344.75</v>
      </c>
      <c r="V38" s="3" t="str">
        <f>VLOOKUP(B38:B106,[1]Sheet1!$B$2:$V$71,21,)</f>
        <v>SHPL/23-24/02263</v>
      </c>
      <c r="W38" s="5">
        <f>VLOOKUP(B38:B106,[1]Sheet1!$B$2:$W$71,22,)</f>
        <v>45185</v>
      </c>
    </row>
    <row r="39" spans="1:23" x14ac:dyDescent="0.3">
      <c r="A39" s="6" t="s">
        <v>342</v>
      </c>
      <c r="B39" s="7" t="s">
        <v>343</v>
      </c>
      <c r="C39" s="7" t="s">
        <v>344</v>
      </c>
      <c r="D39" s="7" t="s">
        <v>345</v>
      </c>
      <c r="E39" s="7" t="s">
        <v>27</v>
      </c>
      <c r="F39" s="7" t="s">
        <v>346</v>
      </c>
      <c r="G39" s="7" t="s">
        <v>29</v>
      </c>
      <c r="H39" s="8" t="s">
        <v>347</v>
      </c>
      <c r="I39" s="8" t="s">
        <v>348</v>
      </c>
      <c r="J39" s="8" t="s">
        <v>349</v>
      </c>
      <c r="K39" s="8" t="s">
        <v>350</v>
      </c>
      <c r="L39" s="7" t="s">
        <v>228</v>
      </c>
      <c r="M39" s="7" t="s">
        <v>277</v>
      </c>
      <c r="N39" s="7" t="s">
        <v>218</v>
      </c>
      <c r="O39" s="4">
        <f>VLOOKUP(B39:B107,[1]Sheet1!$B$2:$O$71,14,)</f>
        <v>8440</v>
      </c>
      <c r="P39" s="4">
        <f>VLOOKUP(B39:B107,[1]Sheet1!$B$2:$P$71,15,)</f>
        <v>805</v>
      </c>
      <c r="Q39" s="4">
        <f>VLOOKUP(B39:B107,[1]Sheet1!$B$2:$Q$71,16,)</f>
        <v>115.56</v>
      </c>
      <c r="R39" s="4">
        <f t="shared" si="0"/>
        <v>115.56</v>
      </c>
      <c r="S39" s="4" t="s">
        <v>31</v>
      </c>
      <c r="T39" s="4">
        <f t="shared" si="1"/>
        <v>231.12</v>
      </c>
      <c r="U39" s="4">
        <f t="shared" si="2"/>
        <v>9476.1200000000008</v>
      </c>
      <c r="V39" s="3" t="str">
        <f>VLOOKUP(B39:B107,[1]Sheet1!$B$2:$V$71,21,)</f>
        <v>SHPL/23-24/02292</v>
      </c>
      <c r="W39" s="5" t="str">
        <f>VLOOKUP(B39:B107,[1]Sheet1!$B$2:$W$71,22,)</f>
        <v>13-Sep-2023</v>
      </c>
    </row>
    <row r="40" spans="1:23" x14ac:dyDescent="0.3">
      <c r="A40" s="2" t="s">
        <v>351</v>
      </c>
      <c r="B40" s="3" t="s">
        <v>352</v>
      </c>
      <c r="C40" s="3" t="s">
        <v>221</v>
      </c>
      <c r="D40" s="3" t="s">
        <v>222</v>
      </c>
      <c r="E40" s="3" t="s">
        <v>27</v>
      </c>
      <c r="F40" s="3" t="s">
        <v>353</v>
      </c>
      <c r="G40" s="3" t="s">
        <v>224</v>
      </c>
      <c r="H40" s="4" t="s">
        <v>354</v>
      </c>
      <c r="I40" s="4" t="s">
        <v>119</v>
      </c>
      <c r="J40" s="4" t="s">
        <v>355</v>
      </c>
      <c r="K40" s="4" t="s">
        <v>356</v>
      </c>
      <c r="L40" s="3" t="s">
        <v>72</v>
      </c>
      <c r="M40" s="3" t="s">
        <v>357</v>
      </c>
      <c r="N40" s="3" t="s">
        <v>358</v>
      </c>
      <c r="O40" s="4">
        <f>VLOOKUP(B40:B108,[1]Sheet1!$B$2:$O$71,14,)</f>
        <v>4800</v>
      </c>
      <c r="P40" s="4">
        <f>VLOOKUP(B40:B108,[1]Sheet1!$B$2:$P$71,15,)</f>
        <v>360</v>
      </c>
      <c r="Q40" s="4">
        <f>VLOOKUP(B40:B108,[1]Sheet1!$B$2:$Q$71,16,)</f>
        <v>129</v>
      </c>
      <c r="R40" s="4">
        <f t="shared" si="0"/>
        <v>129</v>
      </c>
      <c r="S40" s="4" t="s">
        <v>31</v>
      </c>
      <c r="T40" s="4">
        <f t="shared" si="1"/>
        <v>258</v>
      </c>
      <c r="U40" s="4">
        <f t="shared" si="2"/>
        <v>5418</v>
      </c>
      <c r="V40" s="3" t="str">
        <f>VLOOKUP(B40:B108,[1]Sheet1!$B$2:$V$71,21,)</f>
        <v>SHPL/23-24/02261</v>
      </c>
      <c r="W40" s="5" t="str">
        <f>VLOOKUP(B40:B108,[1]Sheet1!$B$2:$W$71,22,)</f>
        <v>13-Sep-2023</v>
      </c>
    </row>
    <row r="41" spans="1:23" x14ac:dyDescent="0.3">
      <c r="A41" s="6" t="s">
        <v>359</v>
      </c>
      <c r="B41" s="7" t="s">
        <v>360</v>
      </c>
      <c r="C41" s="7" t="s">
        <v>361</v>
      </c>
      <c r="D41" s="7" t="s">
        <v>362</v>
      </c>
      <c r="E41" s="7" t="s">
        <v>27</v>
      </c>
      <c r="F41" s="7" t="s">
        <v>363</v>
      </c>
      <c r="G41" s="7" t="s">
        <v>364</v>
      </c>
      <c r="H41" s="8" t="s">
        <v>365</v>
      </c>
      <c r="I41" s="8" t="s">
        <v>327</v>
      </c>
      <c r="J41" s="8" t="s">
        <v>366</v>
      </c>
      <c r="K41" s="8" t="s">
        <v>367</v>
      </c>
      <c r="L41" s="7" t="s">
        <v>368</v>
      </c>
      <c r="M41" s="7" t="s">
        <v>369</v>
      </c>
      <c r="N41" s="7" t="s">
        <v>91</v>
      </c>
      <c r="O41" s="4">
        <f>VLOOKUP(B41:B109,[1]Sheet1!$B$2:$O$71,14,)</f>
        <v>1942</v>
      </c>
      <c r="P41" s="4">
        <f>VLOOKUP(B41:B109,[1]Sheet1!$B$2:$P$71,15,)</f>
        <v>100</v>
      </c>
      <c r="Q41" s="4">
        <f>VLOOKUP(B41:B109,[1]Sheet1!$B$2:$Q$71,16,)</f>
        <v>25.524999999999999</v>
      </c>
      <c r="R41" s="4">
        <f t="shared" si="0"/>
        <v>25.524999999999999</v>
      </c>
      <c r="S41" s="4" t="s">
        <v>31</v>
      </c>
      <c r="T41" s="4">
        <f t="shared" si="1"/>
        <v>51.05</v>
      </c>
      <c r="U41" s="4">
        <f t="shared" si="2"/>
        <v>2093.0500000000002</v>
      </c>
      <c r="V41" s="3" t="str">
        <f>VLOOKUP(B41:B109,[1]Sheet1!$B$2:$V$71,21,)</f>
        <v>SHPL/23-24/02264</v>
      </c>
      <c r="W41" s="5" t="str">
        <f>VLOOKUP(B41:B109,[1]Sheet1!$B$2:$W$71,22,)</f>
        <v>13-Sep-2023</v>
      </c>
    </row>
    <row r="42" spans="1:23" x14ac:dyDescent="0.3">
      <c r="A42" s="2" t="s">
        <v>370</v>
      </c>
      <c r="B42" s="3" t="s">
        <v>371</v>
      </c>
      <c r="C42" s="3" t="s">
        <v>372</v>
      </c>
      <c r="D42" s="3" t="s">
        <v>373</v>
      </c>
      <c r="E42" s="3" t="s">
        <v>27</v>
      </c>
      <c r="F42" s="3" t="s">
        <v>374</v>
      </c>
      <c r="G42" s="3" t="s">
        <v>29</v>
      </c>
      <c r="H42" s="4" t="s">
        <v>375</v>
      </c>
      <c r="I42" s="4" t="s">
        <v>376</v>
      </c>
      <c r="J42" s="4" t="s">
        <v>377</v>
      </c>
      <c r="K42" s="4" t="s">
        <v>378</v>
      </c>
      <c r="L42" s="3" t="s">
        <v>379</v>
      </c>
      <c r="M42" s="3" t="s">
        <v>380</v>
      </c>
      <c r="N42" s="3" t="s">
        <v>381</v>
      </c>
      <c r="O42" s="4">
        <f>VLOOKUP(B42:B110,[1]Sheet1!$B$2:$O$71,14,)</f>
        <v>9300</v>
      </c>
      <c r="P42" s="4">
        <f>VLOOKUP(B42:B110,[1]Sheet1!$B$2:$P$71,15,)</f>
        <v>485</v>
      </c>
      <c r="Q42" s="4">
        <f>VLOOKUP(B42:B110,[1]Sheet1!$B$2:$Q$71,16,)</f>
        <v>122.31</v>
      </c>
      <c r="R42" s="4">
        <f t="shared" si="0"/>
        <v>122.31</v>
      </c>
      <c r="S42" s="4" t="s">
        <v>31</v>
      </c>
      <c r="T42" s="4">
        <f t="shared" si="1"/>
        <v>244.62</v>
      </c>
      <c r="U42" s="4">
        <f t="shared" si="2"/>
        <v>10029.620000000001</v>
      </c>
      <c r="V42" s="3" t="str">
        <f>VLOOKUP(B42:B110,[1]Sheet1!$B$2:$V$71,21,)</f>
        <v>SHPL/23-24/02328</v>
      </c>
      <c r="W42" s="5">
        <f>VLOOKUP(B42:B110,[1]Sheet1!$B$2:$W$71,22,)</f>
        <v>45185</v>
      </c>
    </row>
    <row r="43" spans="1:23" x14ac:dyDescent="0.3">
      <c r="A43" s="6" t="s">
        <v>382</v>
      </c>
      <c r="B43" s="7" t="s">
        <v>383</v>
      </c>
      <c r="C43" s="7" t="s">
        <v>384</v>
      </c>
      <c r="D43" s="7" t="s">
        <v>127</v>
      </c>
      <c r="E43" s="7" t="s">
        <v>27</v>
      </c>
      <c r="F43" s="7" t="s">
        <v>385</v>
      </c>
      <c r="G43" s="7" t="s">
        <v>315</v>
      </c>
      <c r="H43" s="8" t="s">
        <v>386</v>
      </c>
      <c r="I43" s="8" t="s">
        <v>327</v>
      </c>
      <c r="J43" s="8" t="s">
        <v>387</v>
      </c>
      <c r="K43" s="8" t="s">
        <v>388</v>
      </c>
      <c r="L43" s="7" t="s">
        <v>389</v>
      </c>
      <c r="M43" s="7" t="s">
        <v>390</v>
      </c>
      <c r="N43" s="7" t="s">
        <v>391</v>
      </c>
      <c r="O43" s="4">
        <f>VLOOKUP(B43:B111,[1]Sheet1!$B$2:$O$71,14,)</f>
        <v>1900</v>
      </c>
      <c r="P43" s="4">
        <f>VLOOKUP(B43:B111,[1]Sheet1!$B$2:$P$71,15,)</f>
        <v>100</v>
      </c>
      <c r="Q43" s="4">
        <f>VLOOKUP(B43:B111,[1]Sheet1!$B$2:$Q$71,16,)</f>
        <v>25</v>
      </c>
      <c r="R43" s="4">
        <f t="shared" si="0"/>
        <v>25</v>
      </c>
      <c r="S43" s="4" t="s">
        <v>31</v>
      </c>
      <c r="T43" s="4">
        <f t="shared" si="1"/>
        <v>50</v>
      </c>
      <c r="U43" s="4">
        <f t="shared" si="2"/>
        <v>2050</v>
      </c>
      <c r="V43" s="3" t="str">
        <f>VLOOKUP(B43:B111,[1]Sheet1!$B$2:$V$71,21,)</f>
        <v>SHPL/23-24/02266</v>
      </c>
      <c r="W43" s="5" t="str">
        <f>VLOOKUP(B43:B111,[1]Sheet1!$B$2:$W$71,22,)</f>
        <v>13-Sep-2023</v>
      </c>
    </row>
    <row r="44" spans="1:23" x14ac:dyDescent="0.3">
      <c r="A44" s="2" t="s">
        <v>392</v>
      </c>
      <c r="B44" s="3" t="s">
        <v>393</v>
      </c>
      <c r="C44" s="3" t="s">
        <v>394</v>
      </c>
      <c r="D44" s="3" t="s">
        <v>145</v>
      </c>
      <c r="E44" s="3" t="s">
        <v>27</v>
      </c>
      <c r="F44" s="3" t="s">
        <v>395</v>
      </c>
      <c r="G44" s="3" t="s">
        <v>55</v>
      </c>
      <c r="H44" s="4" t="s">
        <v>147</v>
      </c>
      <c r="I44" s="4" t="s">
        <v>119</v>
      </c>
      <c r="J44" s="4" t="s">
        <v>396</v>
      </c>
      <c r="K44" s="4" t="s">
        <v>397</v>
      </c>
      <c r="L44" s="3" t="s">
        <v>398</v>
      </c>
      <c r="M44" s="3" t="s">
        <v>399</v>
      </c>
      <c r="N44" s="3" t="s">
        <v>400</v>
      </c>
      <c r="O44" s="4">
        <f>VLOOKUP(B44:B112,[1]Sheet1!$B$2:$O$71,14,)</f>
        <v>3550</v>
      </c>
      <c r="P44" s="4">
        <f>VLOOKUP(B44:B112,[1]Sheet1!$B$2:$P$71,15,)</f>
        <v>360</v>
      </c>
      <c r="Q44" s="4">
        <f>VLOOKUP(B44:B112,[1]Sheet1!$B$2:$Q$71,16,)</f>
        <v>48.875</v>
      </c>
      <c r="R44" s="4">
        <f t="shared" si="0"/>
        <v>48.875</v>
      </c>
      <c r="S44" s="4" t="s">
        <v>31</v>
      </c>
      <c r="T44" s="4">
        <f t="shared" si="1"/>
        <v>97.75</v>
      </c>
      <c r="U44" s="4">
        <f t="shared" si="2"/>
        <v>4007.75</v>
      </c>
      <c r="V44" s="3" t="str">
        <f>VLOOKUP(B44:B112,[1]Sheet1!$B$2:$V$71,21,)</f>
        <v>SHPL/23-24/02293</v>
      </c>
      <c r="W44" s="5" t="str">
        <f>VLOOKUP(B44:B112,[1]Sheet1!$B$2:$W$71,22,)</f>
        <v>13-Sep-2023</v>
      </c>
    </row>
    <row r="45" spans="1:23" x14ac:dyDescent="0.3">
      <c r="A45" s="6" t="s">
        <v>401</v>
      </c>
      <c r="B45" s="7" t="s">
        <v>402</v>
      </c>
      <c r="C45" s="7" t="s">
        <v>403</v>
      </c>
      <c r="D45" s="7" t="s">
        <v>145</v>
      </c>
      <c r="E45" s="7" t="s">
        <v>27</v>
      </c>
      <c r="F45" s="7" t="s">
        <v>404</v>
      </c>
      <c r="G45" s="7" t="s">
        <v>55</v>
      </c>
      <c r="H45" s="8" t="s">
        <v>147</v>
      </c>
      <c r="I45" s="8" t="s">
        <v>119</v>
      </c>
      <c r="J45" s="8" t="s">
        <v>396</v>
      </c>
      <c r="K45" s="8" t="s">
        <v>397</v>
      </c>
      <c r="L45" s="7" t="s">
        <v>72</v>
      </c>
      <c r="M45" s="7" t="s">
        <v>357</v>
      </c>
      <c r="N45" s="7" t="s">
        <v>358</v>
      </c>
      <c r="O45" s="4">
        <f>VLOOKUP(B45:B113,[1]Sheet1!$B$2:$O$71,14,)</f>
        <v>3550</v>
      </c>
      <c r="P45" s="4">
        <f>VLOOKUP(B45:B113,[1]Sheet1!$B$2:$P$71,15,)</f>
        <v>360</v>
      </c>
      <c r="Q45" s="4">
        <f>VLOOKUP(B45:B113,[1]Sheet1!$B$2:$Q$71,16,)</f>
        <v>48.875</v>
      </c>
      <c r="R45" s="4">
        <f t="shared" si="0"/>
        <v>48.875</v>
      </c>
      <c r="S45" s="4" t="s">
        <v>31</v>
      </c>
      <c r="T45" s="4">
        <f t="shared" si="1"/>
        <v>97.75</v>
      </c>
      <c r="U45" s="4">
        <f t="shared" si="2"/>
        <v>4007.75</v>
      </c>
      <c r="V45" s="3" t="str">
        <f>VLOOKUP(B45:B113,[1]Sheet1!$B$2:$V$71,21,)</f>
        <v>SHPL/23-24/02262</v>
      </c>
      <c r="W45" s="5" t="str">
        <f>VLOOKUP(B45:B113,[1]Sheet1!$B$2:$W$71,22,)</f>
        <v>13-Sep-2023</v>
      </c>
    </row>
    <row r="46" spans="1:23" x14ac:dyDescent="0.3">
      <c r="A46" s="2" t="s">
        <v>405</v>
      </c>
      <c r="B46" s="3" t="s">
        <v>406</v>
      </c>
      <c r="C46" s="3" t="s">
        <v>221</v>
      </c>
      <c r="D46" s="3" t="s">
        <v>222</v>
      </c>
      <c r="E46" s="3" t="s">
        <v>27</v>
      </c>
      <c r="F46" s="3" t="s">
        <v>407</v>
      </c>
      <c r="G46" s="3" t="s">
        <v>224</v>
      </c>
      <c r="H46" s="4" t="s">
        <v>354</v>
      </c>
      <c r="I46" s="4" t="s">
        <v>213</v>
      </c>
      <c r="J46" s="4" t="s">
        <v>408</v>
      </c>
      <c r="K46" s="4" t="s">
        <v>409</v>
      </c>
      <c r="L46" s="3" t="s">
        <v>78</v>
      </c>
      <c r="M46" s="3" t="s">
        <v>208</v>
      </c>
      <c r="N46" s="3" t="s">
        <v>80</v>
      </c>
      <c r="O46" s="4">
        <f>VLOOKUP(B46:B114,[1]Sheet1!$B$2:$O$71,14,)</f>
        <v>4800</v>
      </c>
      <c r="P46" s="4">
        <f>VLOOKUP(B46:B114,[1]Sheet1!$B$2:$P$71,15,)</f>
        <v>407</v>
      </c>
      <c r="Q46" s="4">
        <f>VLOOKUP(B46:B114,[1]Sheet1!$B$2:$Q$71,16,)</f>
        <v>130.18</v>
      </c>
      <c r="R46" s="4">
        <f t="shared" si="0"/>
        <v>130.18</v>
      </c>
      <c r="S46" s="4" t="s">
        <v>31</v>
      </c>
      <c r="T46" s="4">
        <f t="shared" si="1"/>
        <v>260.36</v>
      </c>
      <c r="U46" s="4">
        <f t="shared" si="2"/>
        <v>5467.36</v>
      </c>
      <c r="V46" s="3" t="str">
        <f>VLOOKUP(B46:B114,[1]Sheet1!$B$2:$V$71,21,)</f>
        <v>SHPL/23-24/02260</v>
      </c>
      <c r="W46" s="5" t="str">
        <f>VLOOKUP(B46:B114,[1]Sheet1!$B$2:$W$71,22,)</f>
        <v>14-Sep-2023</v>
      </c>
    </row>
    <row r="47" spans="1:23" x14ac:dyDescent="0.3">
      <c r="A47" s="6" t="s">
        <v>410</v>
      </c>
      <c r="B47" s="7" t="s">
        <v>411</v>
      </c>
      <c r="C47" s="7" t="s">
        <v>412</v>
      </c>
      <c r="D47" s="7" t="s">
        <v>413</v>
      </c>
      <c r="E47" s="7" t="s">
        <v>27</v>
      </c>
      <c r="F47" s="7" t="s">
        <v>414</v>
      </c>
      <c r="G47" s="7" t="s">
        <v>117</v>
      </c>
      <c r="H47" s="8" t="s">
        <v>415</v>
      </c>
      <c r="I47" s="8" t="s">
        <v>31</v>
      </c>
      <c r="J47" s="8" t="s">
        <v>416</v>
      </c>
      <c r="K47" s="8" t="s">
        <v>417</v>
      </c>
      <c r="L47" s="7" t="s">
        <v>418</v>
      </c>
      <c r="M47" s="7" t="s">
        <v>419</v>
      </c>
      <c r="N47" s="7" t="s">
        <v>74</v>
      </c>
      <c r="O47" s="4">
        <f>VLOOKUP(B47:B115,[1]Sheet1!$B$2:$O$71,14,)</f>
        <v>11800</v>
      </c>
      <c r="P47" s="4">
        <f>VLOOKUP(B47:B115,[1]Sheet1!$B$2:$P$71,15,)</f>
        <v>0</v>
      </c>
      <c r="Q47" s="4">
        <f>VLOOKUP(B47:B115,[1]Sheet1!$B$2:$Q$71,16,)</f>
        <v>147.5</v>
      </c>
      <c r="R47" s="4">
        <f t="shared" si="0"/>
        <v>147.5</v>
      </c>
      <c r="S47" s="4" t="s">
        <v>31</v>
      </c>
      <c r="T47" s="4">
        <f t="shared" si="1"/>
        <v>295</v>
      </c>
      <c r="U47" s="4">
        <f t="shared" si="2"/>
        <v>12095</v>
      </c>
      <c r="V47" s="3" t="str">
        <f>VLOOKUP(B47:B115,[1]Sheet1!$B$2:$V$71,21,)</f>
        <v>SHPL/23-24/02346</v>
      </c>
      <c r="W47" s="5">
        <f>VLOOKUP(B47:B115,[1]Sheet1!$B$2:$W$71,22,)</f>
        <v>45189</v>
      </c>
    </row>
    <row r="48" spans="1:23" x14ac:dyDescent="0.3">
      <c r="A48" s="2" t="s">
        <v>420</v>
      </c>
      <c r="B48" s="3" t="s">
        <v>421</v>
      </c>
      <c r="C48" s="3" t="s">
        <v>422</v>
      </c>
      <c r="D48" s="3" t="s">
        <v>40</v>
      </c>
      <c r="E48" s="3" t="s">
        <v>27</v>
      </c>
      <c r="F48" s="3" t="s">
        <v>243</v>
      </c>
      <c r="G48" s="3" t="s">
        <v>244</v>
      </c>
      <c r="H48" s="4" t="s">
        <v>281</v>
      </c>
      <c r="I48" s="4" t="s">
        <v>199</v>
      </c>
      <c r="J48" s="4" t="s">
        <v>282</v>
      </c>
      <c r="K48" s="4" t="s">
        <v>283</v>
      </c>
      <c r="L48" s="3" t="s">
        <v>248</v>
      </c>
      <c r="M48" s="3" t="s">
        <v>249</v>
      </c>
      <c r="N48" s="3" t="s">
        <v>250</v>
      </c>
      <c r="O48" s="4">
        <f>VLOOKUP(B48:B116,[1]Sheet1!$B$2:$O$71,14,)</f>
        <v>4900</v>
      </c>
      <c r="P48" s="4">
        <f>VLOOKUP(B48:B116,[1]Sheet1!$B$2:$P$71,15,)</f>
        <v>20</v>
      </c>
      <c r="Q48" s="4">
        <f>VLOOKUP(B48:B116,[1]Sheet1!$B$2:$Q$71,16,)</f>
        <v>61.5</v>
      </c>
      <c r="R48" s="4">
        <f t="shared" si="0"/>
        <v>61.5</v>
      </c>
      <c r="S48" s="4" t="s">
        <v>31</v>
      </c>
      <c r="T48" s="4">
        <f t="shared" si="1"/>
        <v>123</v>
      </c>
      <c r="U48" s="4">
        <f t="shared" si="2"/>
        <v>5043</v>
      </c>
      <c r="V48" s="3" t="str">
        <f>VLOOKUP(B48:B116,[1]Sheet1!$B$2:$V$71,21,)</f>
        <v>SHPL/23-24/02326</v>
      </c>
      <c r="W48" s="5" t="str">
        <f>VLOOKUP(B48:B116,[1]Sheet1!$B$2:$W$71,22,)</f>
        <v>14-Sep-2023</v>
      </c>
    </row>
    <row r="49" spans="1:23" x14ac:dyDescent="0.3">
      <c r="A49" s="6" t="s">
        <v>423</v>
      </c>
      <c r="B49" s="7" t="s">
        <v>424</v>
      </c>
      <c r="C49" s="7" t="s">
        <v>425</v>
      </c>
      <c r="D49" s="7" t="s">
        <v>40</v>
      </c>
      <c r="E49" s="7" t="s">
        <v>27</v>
      </c>
      <c r="F49" s="7" t="s">
        <v>243</v>
      </c>
      <c r="G49" s="7" t="s">
        <v>244</v>
      </c>
      <c r="H49" s="8" t="s">
        <v>426</v>
      </c>
      <c r="I49" s="8" t="s">
        <v>199</v>
      </c>
      <c r="J49" s="8" t="s">
        <v>427</v>
      </c>
      <c r="K49" s="8" t="s">
        <v>428</v>
      </c>
      <c r="L49" s="7" t="s">
        <v>216</v>
      </c>
      <c r="M49" s="7" t="s">
        <v>287</v>
      </c>
      <c r="N49" s="7" t="s">
        <v>288</v>
      </c>
      <c r="O49" s="4">
        <f>VLOOKUP(B49:B117,[1]Sheet1!$B$2:$O$71,14,)</f>
        <v>3760</v>
      </c>
      <c r="P49" s="4">
        <f>VLOOKUP(B49:B117,[1]Sheet1!$B$2:$P$71,15,)</f>
        <v>20</v>
      </c>
      <c r="Q49" s="4">
        <f>VLOOKUP(B49:B117,[1]Sheet1!$B$2:$Q$71,16,)</f>
        <v>47.25</v>
      </c>
      <c r="R49" s="4">
        <f t="shared" si="0"/>
        <v>47.25</v>
      </c>
      <c r="S49" s="4" t="s">
        <v>31</v>
      </c>
      <c r="T49" s="4">
        <f t="shared" si="1"/>
        <v>94.5</v>
      </c>
      <c r="U49" s="4">
        <f t="shared" si="2"/>
        <v>3874.5</v>
      </c>
      <c r="V49" s="3" t="str">
        <f>VLOOKUP(B49:B117,[1]Sheet1!$B$2:$V$71,21,)</f>
        <v>SHPL/23-24/02329</v>
      </c>
      <c r="W49" s="5" t="str">
        <f>VLOOKUP(B49:B117,[1]Sheet1!$B$2:$W$71,22,)</f>
        <v>14-Sep-2023</v>
      </c>
    </row>
    <row r="50" spans="1:23" x14ac:dyDescent="0.3">
      <c r="A50" s="2" t="s">
        <v>429</v>
      </c>
      <c r="B50" s="3" t="s">
        <v>430</v>
      </c>
      <c r="C50" s="3" t="s">
        <v>431</v>
      </c>
      <c r="D50" s="3" t="s">
        <v>345</v>
      </c>
      <c r="E50" s="3" t="s">
        <v>27</v>
      </c>
      <c r="F50" s="3" t="s">
        <v>432</v>
      </c>
      <c r="G50" s="3" t="s">
        <v>29</v>
      </c>
      <c r="H50" s="4" t="s">
        <v>433</v>
      </c>
      <c r="I50" s="4" t="s">
        <v>434</v>
      </c>
      <c r="J50" s="4" t="s">
        <v>435</v>
      </c>
      <c r="K50" s="4" t="s">
        <v>436</v>
      </c>
      <c r="L50" s="3" t="s">
        <v>437</v>
      </c>
      <c r="M50" s="3" t="s">
        <v>35</v>
      </c>
      <c r="N50" s="3" t="s">
        <v>438</v>
      </c>
      <c r="O50" s="4">
        <f>VLOOKUP(B50:B118,[1]Sheet1!$B$2:$O$71,14,)</f>
        <v>6300</v>
      </c>
      <c r="P50" s="4">
        <f>VLOOKUP(B50:B118,[1]Sheet1!$B$2:$P$71,15,)</f>
        <v>175</v>
      </c>
      <c r="Q50" s="4">
        <f>VLOOKUP(B50:B118,[1]Sheet1!$B$2:$Q$71,16,)</f>
        <v>80.94</v>
      </c>
      <c r="R50" s="4">
        <f t="shared" si="0"/>
        <v>80.94</v>
      </c>
      <c r="S50" s="4" t="s">
        <v>31</v>
      </c>
      <c r="T50" s="4">
        <f t="shared" si="1"/>
        <v>161.88</v>
      </c>
      <c r="U50" s="4">
        <f t="shared" si="2"/>
        <v>6636.88</v>
      </c>
      <c r="V50" s="3" t="str">
        <f>VLOOKUP(B50:B118,[1]Sheet1!$B$2:$V$71,21,)</f>
        <v>SHPL/23-24/02375</v>
      </c>
      <c r="W50" s="5" t="str">
        <f>VLOOKUP(B50:B118,[1]Sheet1!$B$2:$W$71,22,)</f>
        <v>14-Sep-2023</v>
      </c>
    </row>
    <row r="51" spans="1:23" x14ac:dyDescent="0.3">
      <c r="A51" s="6" t="s">
        <v>245</v>
      </c>
      <c r="B51" s="7" t="s">
        <v>439</v>
      </c>
      <c r="C51" s="7" t="s">
        <v>221</v>
      </c>
      <c r="D51" s="7" t="s">
        <v>222</v>
      </c>
      <c r="E51" s="7" t="s">
        <v>27</v>
      </c>
      <c r="F51" s="7" t="s">
        <v>440</v>
      </c>
      <c r="G51" s="7" t="s">
        <v>224</v>
      </c>
      <c r="H51" s="8" t="s">
        <v>354</v>
      </c>
      <c r="I51" s="8" t="s">
        <v>119</v>
      </c>
      <c r="J51" s="8" t="s">
        <v>355</v>
      </c>
      <c r="K51" s="8" t="s">
        <v>356</v>
      </c>
      <c r="L51" s="7" t="s">
        <v>47</v>
      </c>
      <c r="M51" s="7" t="s">
        <v>48</v>
      </c>
      <c r="N51" s="7" t="s">
        <v>49</v>
      </c>
      <c r="O51" s="4">
        <f>VLOOKUP(B51:B119,[1]Sheet1!$B$2:$O$71,14,)</f>
        <v>4800</v>
      </c>
      <c r="P51" s="4">
        <f>VLOOKUP(B51:B119,[1]Sheet1!$B$2:$P$71,15,)</f>
        <v>360</v>
      </c>
      <c r="Q51" s="4">
        <f>VLOOKUP(B51:B119,[1]Sheet1!$B$2:$Q$71,16,)</f>
        <v>129</v>
      </c>
      <c r="R51" s="4">
        <f t="shared" si="0"/>
        <v>129</v>
      </c>
      <c r="S51" s="4" t="s">
        <v>31</v>
      </c>
      <c r="T51" s="4">
        <f t="shared" si="1"/>
        <v>258</v>
      </c>
      <c r="U51" s="4">
        <f t="shared" si="2"/>
        <v>5418</v>
      </c>
      <c r="V51" s="3" t="str">
        <f>VLOOKUP(B51:B119,[1]Sheet1!$B$2:$V$71,21,)</f>
        <v>SHPL/23-24/02295</v>
      </c>
      <c r="W51" s="5" t="str">
        <f>VLOOKUP(B51:B119,[1]Sheet1!$B$2:$W$71,22,)</f>
        <v>14-Sep-2023</v>
      </c>
    </row>
    <row r="52" spans="1:23" x14ac:dyDescent="0.3">
      <c r="A52" s="2" t="s">
        <v>441</v>
      </c>
      <c r="B52" s="3" t="s">
        <v>442</v>
      </c>
      <c r="C52" s="3" t="s">
        <v>443</v>
      </c>
      <c r="D52" s="3" t="s">
        <v>444</v>
      </c>
      <c r="E52" s="3" t="s">
        <v>27</v>
      </c>
      <c r="F52" s="3" t="s">
        <v>445</v>
      </c>
      <c r="G52" s="3" t="s">
        <v>29</v>
      </c>
      <c r="H52" s="4" t="s">
        <v>446</v>
      </c>
      <c r="I52" s="4" t="s">
        <v>376</v>
      </c>
      <c r="J52" s="4" t="s">
        <v>447</v>
      </c>
      <c r="K52" s="4" t="s">
        <v>448</v>
      </c>
      <c r="L52" s="3" t="s">
        <v>449</v>
      </c>
      <c r="M52" s="3" t="s">
        <v>450</v>
      </c>
      <c r="N52" s="3" t="s">
        <v>451</v>
      </c>
      <c r="O52" s="4">
        <f>VLOOKUP(B52:B120,[1]Sheet1!$B$2:$O$71,14,)</f>
        <v>12900</v>
      </c>
      <c r="P52" s="4">
        <f>VLOOKUP(B52:B120,[1]Sheet1!$B$2:$P$71,15,)</f>
        <v>485</v>
      </c>
      <c r="Q52" s="4">
        <f>VLOOKUP(B52:B120,[1]Sheet1!$B$2:$Q$71,16,)</f>
        <v>334.625</v>
      </c>
      <c r="R52" s="4">
        <f t="shared" si="0"/>
        <v>334.625</v>
      </c>
      <c r="S52" s="4" t="s">
        <v>31</v>
      </c>
      <c r="T52" s="4">
        <f t="shared" si="1"/>
        <v>669.25</v>
      </c>
      <c r="U52" s="4">
        <f t="shared" si="2"/>
        <v>14054.25</v>
      </c>
      <c r="V52" s="3" t="str">
        <f>VLOOKUP(B52:B120,[1]Sheet1!$B$2:$V$71,21,)</f>
        <v>SHPL/23-24/02374</v>
      </c>
      <c r="W52" s="5" t="str">
        <f>VLOOKUP(B52:B120,[1]Sheet1!$B$2:$W$71,22,)</f>
        <v>14-Sep-2023</v>
      </c>
    </row>
    <row r="53" spans="1:23" x14ac:dyDescent="0.3">
      <c r="A53" s="6" t="s">
        <v>452</v>
      </c>
      <c r="B53" s="7" t="s">
        <v>453</v>
      </c>
      <c r="C53" s="7" t="s">
        <v>454</v>
      </c>
      <c r="D53" s="7" t="s">
        <v>455</v>
      </c>
      <c r="E53" s="7" t="s">
        <v>27</v>
      </c>
      <c r="F53" s="7" t="s">
        <v>456</v>
      </c>
      <c r="G53" s="7" t="s">
        <v>457</v>
      </c>
      <c r="H53" s="8" t="s">
        <v>458</v>
      </c>
      <c r="I53" s="8" t="s">
        <v>119</v>
      </c>
      <c r="J53" s="8" t="s">
        <v>459</v>
      </c>
      <c r="K53" s="8" t="s">
        <v>460</v>
      </c>
      <c r="L53" s="7" t="s">
        <v>398</v>
      </c>
      <c r="M53" s="7" t="s">
        <v>399</v>
      </c>
      <c r="N53" s="7" t="s">
        <v>400</v>
      </c>
      <c r="O53" s="4">
        <f>VLOOKUP(B53:B121,[1]Sheet1!$B$2:$O$71,14,)</f>
        <v>3800</v>
      </c>
      <c r="P53" s="4">
        <f>VLOOKUP(B53:B121,[1]Sheet1!$B$2:$P$71,15,)</f>
        <v>360</v>
      </c>
      <c r="Q53" s="4">
        <f>VLOOKUP(B53:B121,[1]Sheet1!$B$2:$Q$71,16,)</f>
        <v>52</v>
      </c>
      <c r="R53" s="4">
        <f t="shared" si="0"/>
        <v>52</v>
      </c>
      <c r="S53" s="4" t="s">
        <v>31</v>
      </c>
      <c r="T53" s="4">
        <f t="shared" si="1"/>
        <v>104</v>
      </c>
      <c r="U53" s="4">
        <f t="shared" si="2"/>
        <v>4264</v>
      </c>
      <c r="V53" s="3" t="str">
        <f>VLOOKUP(B53:B121,[1]Sheet1!$B$2:$V$71,21,)</f>
        <v>SHPL/23-24/02323</v>
      </c>
      <c r="W53" s="5" t="str">
        <f>VLOOKUP(B53:B121,[1]Sheet1!$B$2:$W$71,22,)</f>
        <v>14-Sep-2023</v>
      </c>
    </row>
    <row r="54" spans="1:23" x14ac:dyDescent="0.3">
      <c r="A54" s="2" t="s">
        <v>461</v>
      </c>
      <c r="B54" s="3" t="s">
        <v>462</v>
      </c>
      <c r="C54" s="3" t="s">
        <v>463</v>
      </c>
      <c r="D54" s="3" t="s">
        <v>84</v>
      </c>
      <c r="E54" s="3" t="s">
        <v>27</v>
      </c>
      <c r="F54" s="3" t="s">
        <v>464</v>
      </c>
      <c r="G54" s="3" t="s">
        <v>42</v>
      </c>
      <c r="H54" s="4" t="s">
        <v>43</v>
      </c>
      <c r="I54" s="4" t="s">
        <v>69</v>
      </c>
      <c r="J54" s="4" t="s">
        <v>465</v>
      </c>
      <c r="K54" s="4" t="s">
        <v>466</v>
      </c>
      <c r="L54" s="3" t="s">
        <v>132</v>
      </c>
      <c r="M54" s="3" t="s">
        <v>198</v>
      </c>
      <c r="N54" s="3" t="s">
        <v>134</v>
      </c>
      <c r="O54" s="4">
        <f>VLOOKUP(B54:B122,[1]Sheet1!$B$2:$O$71,14,)</f>
        <v>4800</v>
      </c>
      <c r="P54" s="4">
        <f>VLOOKUP(B54:B122,[1]Sheet1!$B$2:$P$71,15,)</f>
        <v>520</v>
      </c>
      <c r="Q54" s="4">
        <f>VLOOKUP(B54:B122,[1]Sheet1!$B$2:$Q$71,16,)</f>
        <v>66.5</v>
      </c>
      <c r="R54" s="4">
        <f t="shared" si="0"/>
        <v>66.5</v>
      </c>
      <c r="S54" s="4" t="s">
        <v>31</v>
      </c>
      <c r="T54" s="4">
        <f t="shared" si="1"/>
        <v>133</v>
      </c>
      <c r="U54" s="4">
        <f t="shared" si="2"/>
        <v>5453</v>
      </c>
      <c r="V54" s="3" t="str">
        <f>VLOOKUP(B54:B122,[1]Sheet1!$B$2:$V$71,21,)</f>
        <v>SHPL/23-24/02259</v>
      </c>
      <c r="W54" s="5" t="str">
        <f>VLOOKUP(B54:B122,[1]Sheet1!$B$2:$W$71,22,)</f>
        <v>15-Sep-2023</v>
      </c>
    </row>
    <row r="55" spans="1:23" x14ac:dyDescent="0.3">
      <c r="A55" s="6" t="s">
        <v>467</v>
      </c>
      <c r="B55" s="7" t="s">
        <v>468</v>
      </c>
      <c r="C55" s="7" t="s">
        <v>469</v>
      </c>
      <c r="D55" s="7" t="s">
        <v>40</v>
      </c>
      <c r="E55" s="7" t="s">
        <v>27</v>
      </c>
      <c r="F55" s="7" t="s">
        <v>470</v>
      </c>
      <c r="G55" s="7" t="s">
        <v>244</v>
      </c>
      <c r="H55" s="8" t="s">
        <v>471</v>
      </c>
      <c r="I55" s="8" t="s">
        <v>31</v>
      </c>
      <c r="J55" s="8" t="s">
        <v>472</v>
      </c>
      <c r="K55" s="8" t="s">
        <v>473</v>
      </c>
      <c r="L55" s="7" t="s">
        <v>248</v>
      </c>
      <c r="M55" s="7" t="s">
        <v>249</v>
      </c>
      <c r="N55" s="7" t="s">
        <v>250</v>
      </c>
      <c r="O55" s="4">
        <f>VLOOKUP(B55:B123,[1]Sheet1!$B$2:$O$71,14,)</f>
        <v>5455</v>
      </c>
      <c r="P55" s="4">
        <f>VLOOKUP(B55:B123,[1]Sheet1!$B$2:$P$71,15,)</f>
        <v>0</v>
      </c>
      <c r="Q55" s="4">
        <f>VLOOKUP(B55:B123,[1]Sheet1!$B$2:$Q$71,16,)</f>
        <v>68.19</v>
      </c>
      <c r="R55" s="4">
        <f t="shared" si="0"/>
        <v>68.19</v>
      </c>
      <c r="S55" s="4" t="s">
        <v>31</v>
      </c>
      <c r="T55" s="4">
        <f t="shared" si="1"/>
        <v>136.38</v>
      </c>
      <c r="U55" s="4">
        <f t="shared" si="2"/>
        <v>5591.38</v>
      </c>
      <c r="V55" s="3" t="str">
        <f>VLOOKUP(B55:B123,[1]Sheet1!$B$2:$V$71,21,)</f>
        <v>SHPL/23-24/02325</v>
      </c>
      <c r="W55" s="5">
        <f>VLOOKUP(B55:B123,[1]Sheet1!$B$2:$W$71,22,)</f>
        <v>45185</v>
      </c>
    </row>
    <row r="56" spans="1:23" x14ac:dyDescent="0.3">
      <c r="A56" s="2" t="s">
        <v>474</v>
      </c>
      <c r="B56" s="3" t="s">
        <v>475</v>
      </c>
      <c r="C56" s="3" t="s">
        <v>221</v>
      </c>
      <c r="D56" s="3" t="s">
        <v>222</v>
      </c>
      <c r="E56" s="3" t="s">
        <v>27</v>
      </c>
      <c r="F56" s="3" t="s">
        <v>476</v>
      </c>
      <c r="G56" s="3" t="s">
        <v>234</v>
      </c>
      <c r="H56" s="4" t="s">
        <v>235</v>
      </c>
      <c r="I56" s="4" t="s">
        <v>477</v>
      </c>
      <c r="J56" s="4" t="s">
        <v>478</v>
      </c>
      <c r="K56" s="4" t="s">
        <v>479</v>
      </c>
      <c r="L56" s="3" t="s">
        <v>228</v>
      </c>
      <c r="M56" s="3" t="s">
        <v>257</v>
      </c>
      <c r="N56" s="3" t="s">
        <v>218</v>
      </c>
      <c r="O56" s="4">
        <f>VLOOKUP(B56:B124,[1]Sheet1!$B$2:$O$71,14,)</f>
        <v>8080</v>
      </c>
      <c r="P56" s="4">
        <f>VLOOKUP(B56:B124,[1]Sheet1!$B$2:$P$71,15,)</f>
        <v>687</v>
      </c>
      <c r="Q56" s="4">
        <f>VLOOKUP(B56:B124,[1]Sheet1!$B$2:$Q$71,16,)</f>
        <v>219.18</v>
      </c>
      <c r="R56" s="4">
        <f t="shared" si="0"/>
        <v>219.18</v>
      </c>
      <c r="S56" s="4" t="s">
        <v>31</v>
      </c>
      <c r="T56" s="4">
        <f t="shared" si="1"/>
        <v>438.36</v>
      </c>
      <c r="U56" s="4">
        <f t="shared" si="2"/>
        <v>9205.36</v>
      </c>
      <c r="V56" s="3" t="str">
        <f>VLOOKUP(B56:B124,[1]Sheet1!$B$2:$V$71,21,)</f>
        <v>SHPL/23-24/02347</v>
      </c>
      <c r="W56" s="5" t="str">
        <f>VLOOKUP(B56:B124,[1]Sheet1!$B$2:$W$71,22,)</f>
        <v>15-Sep-2023</v>
      </c>
    </row>
    <row r="57" spans="1:23" x14ac:dyDescent="0.3">
      <c r="A57" s="6" t="s">
        <v>480</v>
      </c>
      <c r="B57" s="7" t="s">
        <v>481</v>
      </c>
      <c r="C57" s="7" t="s">
        <v>221</v>
      </c>
      <c r="D57" s="7" t="s">
        <v>222</v>
      </c>
      <c r="E57" s="7" t="s">
        <v>27</v>
      </c>
      <c r="F57" s="7" t="s">
        <v>482</v>
      </c>
      <c r="G57" s="7" t="s">
        <v>224</v>
      </c>
      <c r="H57" s="8" t="s">
        <v>354</v>
      </c>
      <c r="I57" s="8" t="s">
        <v>483</v>
      </c>
      <c r="J57" s="8" t="s">
        <v>484</v>
      </c>
      <c r="K57" s="8" t="s">
        <v>485</v>
      </c>
      <c r="L57" s="7" t="s">
        <v>78</v>
      </c>
      <c r="M57" s="7" t="s">
        <v>208</v>
      </c>
      <c r="N57" s="7" t="s">
        <v>80</v>
      </c>
      <c r="O57" s="4">
        <f>VLOOKUP(B57:B125,[1]Sheet1!$B$2:$O$71,14,)</f>
        <v>6150</v>
      </c>
      <c r="P57" s="4">
        <f>VLOOKUP(B57:B125,[1]Sheet1!$B$2:$P$71,15,)</f>
        <v>367</v>
      </c>
      <c r="Q57" s="4">
        <f>VLOOKUP(B57:B125,[1]Sheet1!$B$2:$Q$71,16,)</f>
        <v>162.93</v>
      </c>
      <c r="R57" s="4">
        <f t="shared" si="0"/>
        <v>162.93</v>
      </c>
      <c r="S57" s="4" t="s">
        <v>31</v>
      </c>
      <c r="T57" s="4">
        <f t="shared" si="1"/>
        <v>325.86</v>
      </c>
      <c r="U57" s="4">
        <f t="shared" si="2"/>
        <v>6842.86</v>
      </c>
      <c r="V57" s="3" t="str">
        <f>VLOOKUP(B57:B125,[1]Sheet1!$B$2:$V$71,21,)</f>
        <v>SHPL/23-24/02314</v>
      </c>
      <c r="W57" s="5" t="str">
        <f>VLOOKUP(B57:B125,[1]Sheet1!$B$2:$W$71,22,)</f>
        <v>15-Sep-2023</v>
      </c>
    </row>
    <row r="58" spans="1:23" x14ac:dyDescent="0.3">
      <c r="A58" s="2" t="s">
        <v>486</v>
      </c>
      <c r="B58" s="3" t="s">
        <v>487</v>
      </c>
      <c r="C58" s="3" t="s">
        <v>65</v>
      </c>
      <c r="D58" s="3" t="s">
        <v>66</v>
      </c>
      <c r="E58" s="3" t="s">
        <v>27</v>
      </c>
      <c r="F58" s="3" t="s">
        <v>488</v>
      </c>
      <c r="G58" s="3" t="s">
        <v>55</v>
      </c>
      <c r="H58" s="4" t="s">
        <v>489</v>
      </c>
      <c r="I58" s="4" t="s">
        <v>69</v>
      </c>
      <c r="J58" s="4" t="s">
        <v>490</v>
      </c>
      <c r="K58" s="4" t="s">
        <v>491</v>
      </c>
      <c r="L58" s="3" t="s">
        <v>398</v>
      </c>
      <c r="M58" s="3" t="s">
        <v>399</v>
      </c>
      <c r="N58" s="3" t="s">
        <v>400</v>
      </c>
      <c r="O58" s="4">
        <f>VLOOKUP(B58:B126,[1]Sheet1!$B$2:$O$71,14,)</f>
        <v>3550</v>
      </c>
      <c r="P58" s="4">
        <f>VLOOKUP(B58:B126,[1]Sheet1!$B$2:$P$71,15,)</f>
        <v>520</v>
      </c>
      <c r="Q58" s="4">
        <f>VLOOKUP(B58:B126,[1]Sheet1!$B$2:$Q$71,16,)</f>
        <v>50.875</v>
      </c>
      <c r="R58" s="4">
        <f t="shared" si="0"/>
        <v>50.875</v>
      </c>
      <c r="S58" s="4" t="s">
        <v>31</v>
      </c>
      <c r="T58" s="4">
        <f t="shared" si="1"/>
        <v>101.75</v>
      </c>
      <c r="U58" s="4">
        <f t="shared" si="2"/>
        <v>4171.75</v>
      </c>
      <c r="V58" s="3" t="str">
        <f>VLOOKUP(B58:B126,[1]Sheet1!$B$2:$V$71,21,)</f>
        <v>SHPL/23-24/02324</v>
      </c>
      <c r="W58" s="5" t="str">
        <f>VLOOKUP(B58:B126,[1]Sheet1!$B$2:$W$71,22,)</f>
        <v>15-Sep-2023</v>
      </c>
    </row>
    <row r="59" spans="1:23" x14ac:dyDescent="0.3">
      <c r="A59" s="6" t="s">
        <v>492</v>
      </c>
      <c r="B59" s="7" t="s">
        <v>493</v>
      </c>
      <c r="C59" s="7" t="s">
        <v>494</v>
      </c>
      <c r="D59" s="7" t="s">
        <v>145</v>
      </c>
      <c r="E59" s="7" t="s">
        <v>27</v>
      </c>
      <c r="F59" s="7" t="s">
        <v>495</v>
      </c>
      <c r="G59" s="7" t="s">
        <v>55</v>
      </c>
      <c r="H59" s="8" t="s">
        <v>309</v>
      </c>
      <c r="I59" s="8" t="s">
        <v>119</v>
      </c>
      <c r="J59" s="8" t="s">
        <v>496</v>
      </c>
      <c r="K59" s="8" t="s">
        <v>497</v>
      </c>
      <c r="L59" s="7" t="s">
        <v>202</v>
      </c>
      <c r="M59" s="7" t="s">
        <v>203</v>
      </c>
      <c r="N59" s="7" t="s">
        <v>204</v>
      </c>
      <c r="O59" s="4">
        <f>VLOOKUP(B59:B127,[1]Sheet1!$B$2:$O$71,14,)</f>
        <v>4990</v>
      </c>
      <c r="P59" s="4">
        <f>VLOOKUP(B59:B127,[1]Sheet1!$B$2:$P$71,15,)</f>
        <v>360</v>
      </c>
      <c r="Q59" s="4">
        <f>VLOOKUP(B59:B127,[1]Sheet1!$B$2:$Q$71,16,)</f>
        <v>66.875</v>
      </c>
      <c r="R59" s="4">
        <f t="shared" si="0"/>
        <v>66.875</v>
      </c>
      <c r="S59" s="4" t="s">
        <v>31</v>
      </c>
      <c r="T59" s="4">
        <f t="shared" si="1"/>
        <v>133.75</v>
      </c>
      <c r="U59" s="4">
        <f t="shared" si="2"/>
        <v>5483.75</v>
      </c>
      <c r="V59" s="3" t="str">
        <f>VLOOKUP(B59:B127,[1]Sheet1!$B$2:$V$71,21,)</f>
        <v>SHPL/23-24/02296</v>
      </c>
      <c r="W59" s="5" t="str">
        <f>VLOOKUP(B59:B127,[1]Sheet1!$B$2:$W$71,22,)</f>
        <v>15-Sep-2023</v>
      </c>
    </row>
    <row r="60" spans="1:23" x14ac:dyDescent="0.3">
      <c r="A60" s="2" t="s">
        <v>498</v>
      </c>
      <c r="B60" s="3" t="s">
        <v>499</v>
      </c>
      <c r="C60" s="3" t="s">
        <v>500</v>
      </c>
      <c r="D60" s="3" t="s">
        <v>413</v>
      </c>
      <c r="E60" s="3" t="s">
        <v>27</v>
      </c>
      <c r="F60" s="3" t="s">
        <v>501</v>
      </c>
      <c r="G60" s="3" t="s">
        <v>55</v>
      </c>
      <c r="H60" s="4" t="s">
        <v>189</v>
      </c>
      <c r="I60" s="4" t="s">
        <v>57</v>
      </c>
      <c r="J60" s="4" t="s">
        <v>502</v>
      </c>
      <c r="K60" s="4" t="s">
        <v>503</v>
      </c>
      <c r="L60" s="3" t="s">
        <v>504</v>
      </c>
      <c r="M60" s="3" t="s">
        <v>505</v>
      </c>
      <c r="N60" s="3" t="s">
        <v>204</v>
      </c>
      <c r="O60" s="4">
        <f>VLOOKUP(B60:B128,[1]Sheet1!$B$2:$O$71,14,)</f>
        <v>4800</v>
      </c>
      <c r="P60" s="4">
        <f>VLOOKUP(B60:B128,[1]Sheet1!$B$2:$P$71,15,)</f>
        <v>610</v>
      </c>
      <c r="Q60" s="4">
        <f>VLOOKUP(B60:B128,[1]Sheet1!$B$2:$Q$71,16,)</f>
        <v>67.625</v>
      </c>
      <c r="R60" s="4">
        <f t="shared" si="0"/>
        <v>67.625</v>
      </c>
      <c r="S60" s="4" t="s">
        <v>31</v>
      </c>
      <c r="T60" s="4">
        <f t="shared" si="1"/>
        <v>135.25</v>
      </c>
      <c r="U60" s="4">
        <f t="shared" si="2"/>
        <v>5545.25</v>
      </c>
      <c r="V60" s="3" t="str">
        <f>VLOOKUP(B60:B128,[1]Sheet1!$B$2:$V$71,21,)</f>
        <v>SHPL/23-24/02343</v>
      </c>
      <c r="W60" s="5" t="str">
        <f>VLOOKUP(B60:B128,[1]Sheet1!$B$2:$W$71,22,)</f>
        <v>17-Sep-2023</v>
      </c>
    </row>
    <row r="61" spans="1:23" x14ac:dyDescent="0.3">
      <c r="A61" s="6" t="s">
        <v>264</v>
      </c>
      <c r="B61" s="7" t="s">
        <v>506</v>
      </c>
      <c r="C61" s="7" t="s">
        <v>507</v>
      </c>
      <c r="D61" s="7" t="s">
        <v>84</v>
      </c>
      <c r="E61" s="7" t="s">
        <v>27</v>
      </c>
      <c r="F61" s="7" t="s">
        <v>508</v>
      </c>
      <c r="G61" s="7" t="s">
        <v>42</v>
      </c>
      <c r="H61" s="8" t="s">
        <v>96</v>
      </c>
      <c r="I61" s="8" t="s">
        <v>57</v>
      </c>
      <c r="J61" s="8" t="s">
        <v>509</v>
      </c>
      <c r="K61" s="8" t="s">
        <v>510</v>
      </c>
      <c r="L61" s="7" t="s">
        <v>398</v>
      </c>
      <c r="M61" s="7" t="s">
        <v>399</v>
      </c>
      <c r="N61" s="7" t="s">
        <v>400</v>
      </c>
      <c r="O61" s="4">
        <f>VLOOKUP(B61:B129,[1]Sheet1!$B$2:$O$71,14,)</f>
        <v>3550</v>
      </c>
      <c r="P61" s="4">
        <f>VLOOKUP(B61:B129,[1]Sheet1!$B$2:$P$71,15,)</f>
        <v>610</v>
      </c>
      <c r="Q61" s="4">
        <f>VLOOKUP(B61:B129,[1]Sheet1!$B$2:$Q$71,16,)</f>
        <v>52</v>
      </c>
      <c r="R61" s="4">
        <f t="shared" si="0"/>
        <v>52</v>
      </c>
      <c r="S61" s="4" t="s">
        <v>31</v>
      </c>
      <c r="T61" s="4">
        <f t="shared" si="1"/>
        <v>104</v>
      </c>
      <c r="U61" s="4">
        <f t="shared" si="2"/>
        <v>4264</v>
      </c>
      <c r="V61" s="3" t="str">
        <f>VLOOKUP(B61:B129,[1]Sheet1!$B$2:$V$71,21,)</f>
        <v>SHPL/23-24/02344</v>
      </c>
      <c r="W61" s="5" t="str">
        <f>VLOOKUP(B61:B129,[1]Sheet1!$B$2:$W$71,22,)</f>
        <v>18-Sep-2023</v>
      </c>
    </row>
    <row r="62" spans="1:23" x14ac:dyDescent="0.3">
      <c r="A62" s="2" t="s">
        <v>511</v>
      </c>
      <c r="B62" s="3" t="s">
        <v>512</v>
      </c>
      <c r="C62" s="3" t="s">
        <v>513</v>
      </c>
      <c r="D62" s="3" t="s">
        <v>84</v>
      </c>
      <c r="E62" s="3" t="s">
        <v>27</v>
      </c>
      <c r="F62" s="3" t="s">
        <v>514</v>
      </c>
      <c r="G62" s="3" t="s">
        <v>42</v>
      </c>
      <c r="H62" s="4" t="s">
        <v>96</v>
      </c>
      <c r="I62" s="4" t="s">
        <v>190</v>
      </c>
      <c r="J62" s="4" t="s">
        <v>515</v>
      </c>
      <c r="K62" s="4" t="s">
        <v>516</v>
      </c>
      <c r="L62" s="3" t="s">
        <v>100</v>
      </c>
      <c r="M62" s="3" t="s">
        <v>150</v>
      </c>
      <c r="N62" s="3" t="s">
        <v>151</v>
      </c>
      <c r="O62" s="4">
        <f>VLOOKUP(B62:B130,[1]Sheet1!$B$2:$O$71,14,)</f>
        <v>3550</v>
      </c>
      <c r="P62" s="4">
        <f>VLOOKUP(B62:B130,[1]Sheet1!$B$2:$P$71,15,)</f>
        <v>630</v>
      </c>
      <c r="Q62" s="4">
        <f>VLOOKUP(B62:B130,[1]Sheet1!$B$2:$Q$71,16,)</f>
        <v>52.25</v>
      </c>
      <c r="R62" s="4">
        <f t="shared" si="0"/>
        <v>52.25</v>
      </c>
      <c r="S62" s="4" t="s">
        <v>31</v>
      </c>
      <c r="T62" s="4">
        <f t="shared" si="1"/>
        <v>104.5</v>
      </c>
      <c r="U62" s="4">
        <f t="shared" si="2"/>
        <v>4284.5</v>
      </c>
      <c r="V62" s="3" t="str">
        <f>VLOOKUP(B62:B130,[1]Sheet1!$B$2:$V$71,21,)</f>
        <v>SHPL/23-24/02429</v>
      </c>
      <c r="W62" s="5" t="str">
        <f>VLOOKUP(B62:B130,[1]Sheet1!$B$2:$W$71,22,)</f>
        <v>24-Sep-2023</v>
      </c>
    </row>
    <row r="63" spans="1:23" x14ac:dyDescent="0.3">
      <c r="A63" s="6" t="s">
        <v>517</v>
      </c>
      <c r="B63" s="7" t="s">
        <v>518</v>
      </c>
      <c r="C63" s="7" t="s">
        <v>519</v>
      </c>
      <c r="D63" s="7" t="s">
        <v>84</v>
      </c>
      <c r="E63" s="7" t="s">
        <v>27</v>
      </c>
      <c r="F63" s="7" t="s">
        <v>520</v>
      </c>
      <c r="G63" s="7" t="s">
        <v>42</v>
      </c>
      <c r="H63" s="8" t="s">
        <v>96</v>
      </c>
      <c r="I63" s="8" t="s">
        <v>69</v>
      </c>
      <c r="J63" s="8" t="s">
        <v>521</v>
      </c>
      <c r="K63" s="8" t="s">
        <v>522</v>
      </c>
      <c r="L63" s="7" t="s">
        <v>398</v>
      </c>
      <c r="M63" s="7" t="s">
        <v>399</v>
      </c>
      <c r="N63" s="7" t="s">
        <v>400</v>
      </c>
      <c r="O63" s="4">
        <f>VLOOKUP(B63:B131,[1]Sheet1!$B$2:$O$71,14,)</f>
        <v>3550</v>
      </c>
      <c r="P63" s="4">
        <f>VLOOKUP(B63:B131,[1]Sheet1!$B$2:$P$71,15,)</f>
        <v>520</v>
      </c>
      <c r="Q63" s="4">
        <f>VLOOKUP(B63:B131,[1]Sheet1!$B$2:$Q$71,16,)</f>
        <v>50.875</v>
      </c>
      <c r="R63" s="4">
        <f t="shared" si="0"/>
        <v>50.875</v>
      </c>
      <c r="S63" s="4" t="s">
        <v>31</v>
      </c>
      <c r="T63" s="4">
        <f t="shared" si="1"/>
        <v>101.75</v>
      </c>
      <c r="U63" s="4">
        <f t="shared" si="2"/>
        <v>4171.75</v>
      </c>
      <c r="V63" s="3" t="str">
        <f>VLOOKUP(B63:B131,[1]Sheet1!$B$2:$V$71,21,)</f>
        <v>SHPL/23-24/02431</v>
      </c>
      <c r="W63" s="5" t="str">
        <f>VLOOKUP(B63:B131,[1]Sheet1!$B$2:$W$71,22,)</f>
        <v>25-Sep-2023</v>
      </c>
    </row>
    <row r="64" spans="1:23" x14ac:dyDescent="0.3">
      <c r="A64" s="2" t="s">
        <v>523</v>
      </c>
      <c r="B64" s="3" t="s">
        <v>524</v>
      </c>
      <c r="C64" s="3" t="s">
        <v>525</v>
      </c>
      <c r="D64" s="3" t="s">
        <v>526</v>
      </c>
      <c r="E64" s="3" t="s">
        <v>27</v>
      </c>
      <c r="F64" s="3" t="s">
        <v>527</v>
      </c>
      <c r="G64" s="3" t="s">
        <v>528</v>
      </c>
      <c r="H64" s="4" t="s">
        <v>529</v>
      </c>
      <c r="I64" s="4" t="s">
        <v>31</v>
      </c>
      <c r="J64" s="4" t="s">
        <v>530</v>
      </c>
      <c r="K64" s="4" t="s">
        <v>531</v>
      </c>
      <c r="L64" s="3" t="s">
        <v>319</v>
      </c>
      <c r="M64" s="3" t="s">
        <v>532</v>
      </c>
      <c r="N64" s="3" t="s">
        <v>533</v>
      </c>
      <c r="O64" s="4">
        <f>VLOOKUP(B64:B132,[1]Sheet1!$B$2:$O$71,14,)</f>
        <v>4328</v>
      </c>
      <c r="P64" s="4">
        <f>VLOOKUP(B64:B132,[1]Sheet1!$B$2:$P$71,15,)</f>
        <v>0</v>
      </c>
      <c r="Q64" s="4">
        <f>VLOOKUP(B64:B132,[1]Sheet1!$B$2:$Q$71,16,)</f>
        <v>54.1</v>
      </c>
      <c r="R64" s="4">
        <f t="shared" si="0"/>
        <v>54.1</v>
      </c>
      <c r="S64" s="4" t="s">
        <v>31</v>
      </c>
      <c r="T64" s="4">
        <f t="shared" si="1"/>
        <v>108.2</v>
      </c>
      <c r="U64" s="4">
        <f t="shared" si="2"/>
        <v>4436.2</v>
      </c>
      <c r="V64" s="3" t="str">
        <f>VLOOKUP(B64:B132,[1]Sheet1!$B$2:$V$71,21,)</f>
        <v>SHPL/23-24/02437</v>
      </c>
      <c r="W64" s="5" t="str">
        <f>VLOOKUP(B64:B132,[1]Sheet1!$B$2:$W$71,22,)</f>
        <v>25-Sep-2023</v>
      </c>
    </row>
    <row r="65" spans="1:23" x14ac:dyDescent="0.3">
      <c r="A65" s="6" t="s">
        <v>534</v>
      </c>
      <c r="B65" s="7" t="s">
        <v>535</v>
      </c>
      <c r="C65" s="7" t="s">
        <v>65</v>
      </c>
      <c r="D65" s="7" t="s">
        <v>66</v>
      </c>
      <c r="E65" s="7" t="s">
        <v>27</v>
      </c>
      <c r="F65" s="7" t="s">
        <v>536</v>
      </c>
      <c r="G65" s="7" t="s">
        <v>55</v>
      </c>
      <c r="H65" s="8" t="s">
        <v>68</v>
      </c>
      <c r="I65" s="8" t="s">
        <v>119</v>
      </c>
      <c r="J65" s="8" t="s">
        <v>537</v>
      </c>
      <c r="K65" s="8" t="s">
        <v>538</v>
      </c>
      <c r="L65" s="7" t="s">
        <v>109</v>
      </c>
      <c r="M65" s="7" t="s">
        <v>110</v>
      </c>
      <c r="N65" s="7" t="s">
        <v>111</v>
      </c>
      <c r="O65" s="4">
        <f>VLOOKUP(B65:B133,[1]Sheet1!$B$2:$O$71,14,)</f>
        <v>4990</v>
      </c>
      <c r="P65" s="4">
        <f>VLOOKUP(B65:B133,[1]Sheet1!$B$2:$P$71,15,)</f>
        <v>360</v>
      </c>
      <c r="Q65" s="4">
        <f>VLOOKUP(B65:B133,[1]Sheet1!$B$2:$Q$71,16,)</f>
        <v>66.875</v>
      </c>
      <c r="R65" s="4">
        <f t="shared" si="0"/>
        <v>66.875</v>
      </c>
      <c r="S65" s="4" t="s">
        <v>31</v>
      </c>
      <c r="T65" s="4">
        <f t="shared" si="1"/>
        <v>133.75</v>
      </c>
      <c r="U65" s="4">
        <f t="shared" si="2"/>
        <v>5483.75</v>
      </c>
      <c r="V65" s="3" t="str">
        <f>VLOOKUP(B65:B133,[1]Sheet1!$B$2:$V$71,21,)</f>
        <v>SHPL/23-24/02436</v>
      </c>
      <c r="W65" s="5" t="str">
        <f>VLOOKUP(B65:B133,[1]Sheet1!$B$2:$W$71,22,)</f>
        <v>25-Sep-2023</v>
      </c>
    </row>
    <row r="66" spans="1:23" x14ac:dyDescent="0.3">
      <c r="A66" s="2" t="s">
        <v>539</v>
      </c>
      <c r="B66" s="3" t="s">
        <v>540</v>
      </c>
      <c r="C66" s="3" t="s">
        <v>541</v>
      </c>
      <c r="D66" s="3" t="s">
        <v>542</v>
      </c>
      <c r="E66" s="3" t="s">
        <v>27</v>
      </c>
      <c r="F66" s="3" t="s">
        <v>543</v>
      </c>
      <c r="G66" s="3" t="s">
        <v>544</v>
      </c>
      <c r="H66" s="4" t="s">
        <v>354</v>
      </c>
      <c r="I66" s="4" t="s">
        <v>119</v>
      </c>
      <c r="J66" s="4" t="s">
        <v>355</v>
      </c>
      <c r="K66" s="4" t="s">
        <v>356</v>
      </c>
      <c r="L66" s="3" t="s">
        <v>228</v>
      </c>
      <c r="M66" s="3" t="s">
        <v>277</v>
      </c>
      <c r="N66" s="3" t="s">
        <v>218</v>
      </c>
      <c r="O66" s="4">
        <f>VLOOKUP(B66:B134,[1]Sheet1!$B$2:$O$71,14,)</f>
        <v>7460</v>
      </c>
      <c r="P66" s="4">
        <f>VLOOKUP(B66:B134,[1]Sheet1!$B$2:$P$71,15,)</f>
        <v>767</v>
      </c>
      <c r="Q66" s="4">
        <f>VLOOKUP(B66:B134,[1]Sheet1!$B$2:$Q$71,16,)</f>
        <v>102.83750000000001</v>
      </c>
      <c r="R66" s="4">
        <f t="shared" si="0"/>
        <v>102.83750000000001</v>
      </c>
      <c r="S66" s="4" t="s">
        <v>31</v>
      </c>
      <c r="T66" s="4">
        <f t="shared" si="1"/>
        <v>205.67500000000001</v>
      </c>
      <c r="U66" s="4">
        <f t="shared" si="2"/>
        <v>8432.6749999999993</v>
      </c>
      <c r="V66" s="3" t="str">
        <f>VLOOKUP(B66:B134,[1]Sheet1!$B$2:$V$71,21,)</f>
        <v>SHPL/23-24/02435</v>
      </c>
      <c r="W66" s="5" t="str">
        <f>VLOOKUP(B66:B134,[1]Sheet1!$B$2:$W$71,22,)</f>
        <v>25-Sep-2023</v>
      </c>
    </row>
    <row r="67" spans="1:23" x14ac:dyDescent="0.3">
      <c r="A67" s="6" t="s">
        <v>545</v>
      </c>
      <c r="B67" s="7" t="s">
        <v>546</v>
      </c>
      <c r="C67" s="7" t="s">
        <v>270</v>
      </c>
      <c r="D67" s="7" t="s">
        <v>271</v>
      </c>
      <c r="E67" s="7" t="s">
        <v>27</v>
      </c>
      <c r="F67" s="7" t="s">
        <v>547</v>
      </c>
      <c r="G67" s="7" t="s">
        <v>548</v>
      </c>
      <c r="H67" s="8" t="s">
        <v>549</v>
      </c>
      <c r="I67" s="8" t="s">
        <v>31</v>
      </c>
      <c r="J67" s="8" t="s">
        <v>550</v>
      </c>
      <c r="K67" s="8" t="s">
        <v>551</v>
      </c>
      <c r="L67" s="7" t="s">
        <v>389</v>
      </c>
      <c r="M67" s="7" t="s">
        <v>552</v>
      </c>
      <c r="N67" s="7" t="s">
        <v>167</v>
      </c>
      <c r="O67" s="4">
        <f>VLOOKUP(B67:B135,[1]Sheet1!$B$2:$O$71,14,)</f>
        <v>3000</v>
      </c>
      <c r="P67" s="4">
        <f>VLOOKUP(B67:B135,[1]Sheet1!$B$2:$P$71,15,)</f>
        <v>0</v>
      </c>
      <c r="Q67" s="4">
        <f>VLOOKUP(B67:B135,[1]Sheet1!$B$2:$Q$71,16,)</f>
        <v>75</v>
      </c>
      <c r="R67" s="4">
        <f t="shared" ref="R67:R71" si="3">Q67</f>
        <v>75</v>
      </c>
      <c r="S67" s="4" t="s">
        <v>31</v>
      </c>
      <c r="T67" s="4">
        <f t="shared" ref="T67:T71" si="4">Q67+R67</f>
        <v>150</v>
      </c>
      <c r="U67" s="4">
        <f t="shared" ref="U67:U71" si="5">O67+P67+T67</f>
        <v>3150</v>
      </c>
      <c r="V67" s="3" t="str">
        <f>VLOOKUP(B67:B135,[1]Sheet1!$B$2:$V$71,21,)</f>
        <v>SHPL/23-24/02434</v>
      </c>
      <c r="W67" s="5" t="str">
        <f>VLOOKUP(B67:B135,[1]Sheet1!$B$2:$W$71,22,)</f>
        <v>25-Sep-2023</v>
      </c>
    </row>
    <row r="68" spans="1:23" x14ac:dyDescent="0.3">
      <c r="A68" s="2" t="s">
        <v>553</v>
      </c>
      <c r="B68" s="3" t="s">
        <v>554</v>
      </c>
      <c r="C68" s="3" t="s">
        <v>555</v>
      </c>
      <c r="D68" s="3" t="s">
        <v>556</v>
      </c>
      <c r="E68" s="3" t="s">
        <v>27</v>
      </c>
      <c r="F68" s="3" t="s">
        <v>557</v>
      </c>
      <c r="G68" s="3" t="s">
        <v>29</v>
      </c>
      <c r="H68" s="4" t="s">
        <v>558</v>
      </c>
      <c r="I68" s="4" t="s">
        <v>119</v>
      </c>
      <c r="J68" s="4" t="s">
        <v>559</v>
      </c>
      <c r="K68" s="4" t="s">
        <v>560</v>
      </c>
      <c r="L68" s="3" t="s">
        <v>47</v>
      </c>
      <c r="M68" s="3" t="s">
        <v>48</v>
      </c>
      <c r="N68" s="3" t="s">
        <v>49</v>
      </c>
      <c r="O68" s="4">
        <f>VLOOKUP(B68:B136,[1]Sheet1!$B$2:$O$71,14,)</f>
        <v>5060</v>
      </c>
      <c r="P68" s="4">
        <f>VLOOKUP(B68:B136,[1]Sheet1!$B$2:$P$71,15,)</f>
        <v>360</v>
      </c>
      <c r="Q68" s="4">
        <f>VLOOKUP(B68:B136,[1]Sheet1!$B$2:$Q$71,16,)</f>
        <v>67.75</v>
      </c>
      <c r="R68" s="4">
        <f t="shared" si="3"/>
        <v>67.75</v>
      </c>
      <c r="S68" s="4" t="s">
        <v>31</v>
      </c>
      <c r="T68" s="4">
        <f t="shared" si="4"/>
        <v>135.5</v>
      </c>
      <c r="U68" s="4">
        <f t="shared" si="5"/>
        <v>5555.5</v>
      </c>
      <c r="V68" s="3" t="str">
        <f>VLOOKUP(B68:B136,[1]Sheet1!$B$2:$V$71,21,)</f>
        <v>SHPL/23-24/02502</v>
      </c>
      <c r="W68" s="5" t="str">
        <f>VLOOKUP(B68:B136,[1]Sheet1!$B$2:$W$71,22,)</f>
        <v>25-Sep-2023</v>
      </c>
    </row>
    <row r="69" spans="1:23" x14ac:dyDescent="0.3">
      <c r="A69" s="6" t="s">
        <v>561</v>
      </c>
      <c r="B69" s="7" t="s">
        <v>562</v>
      </c>
      <c r="C69" s="7" t="s">
        <v>270</v>
      </c>
      <c r="D69" s="7" t="s">
        <v>271</v>
      </c>
      <c r="E69" s="7" t="s">
        <v>27</v>
      </c>
      <c r="F69" s="7" t="s">
        <v>563</v>
      </c>
      <c r="G69" s="7" t="s">
        <v>273</v>
      </c>
      <c r="H69" s="8" t="s">
        <v>189</v>
      </c>
      <c r="I69" s="8" t="s">
        <v>564</v>
      </c>
      <c r="J69" s="8" t="s">
        <v>565</v>
      </c>
      <c r="K69" s="8" t="s">
        <v>566</v>
      </c>
      <c r="L69" s="7" t="s">
        <v>567</v>
      </c>
      <c r="M69" s="7" t="s">
        <v>568</v>
      </c>
      <c r="N69" s="7" t="s">
        <v>569</v>
      </c>
      <c r="O69" s="4">
        <f>VLOOKUP(B69:B137,[1]Sheet1!$B$2:$O$71,14,)</f>
        <v>5256</v>
      </c>
      <c r="P69" s="4">
        <f>VLOOKUP(B69:B137,[1]Sheet1!$B$2:$P$71,15,)</f>
        <v>710</v>
      </c>
      <c r="Q69" s="4">
        <f>VLOOKUP(B69:B137,[1]Sheet1!$B$2:$Q$71,16,)</f>
        <v>149.15</v>
      </c>
      <c r="R69" s="4">
        <f t="shared" si="3"/>
        <v>149.15</v>
      </c>
      <c r="S69" s="4" t="s">
        <v>31</v>
      </c>
      <c r="T69" s="4">
        <f t="shared" si="4"/>
        <v>298.3</v>
      </c>
      <c r="U69" s="4">
        <f t="shared" si="5"/>
        <v>6264.3</v>
      </c>
      <c r="V69" s="3" t="str">
        <f>VLOOKUP(B69:B137,[1]Sheet1!$B$2:$V$71,21,)</f>
        <v>SHPL/23-24/02499</v>
      </c>
      <c r="W69" s="5" t="str">
        <f>VLOOKUP(B69:B137,[1]Sheet1!$B$2:$W$71,22,)</f>
        <v>27-Sep-2023</v>
      </c>
    </row>
    <row r="70" spans="1:23" x14ac:dyDescent="0.3">
      <c r="A70" s="2" t="s">
        <v>570</v>
      </c>
      <c r="B70" s="3" t="s">
        <v>571</v>
      </c>
      <c r="C70" s="3" t="s">
        <v>572</v>
      </c>
      <c r="D70" s="3" t="s">
        <v>573</v>
      </c>
      <c r="E70" s="3" t="s">
        <v>27</v>
      </c>
      <c r="F70" s="3" t="s">
        <v>574</v>
      </c>
      <c r="G70" s="3" t="s">
        <v>161</v>
      </c>
      <c r="H70" s="4" t="s">
        <v>575</v>
      </c>
      <c r="I70" s="4" t="s">
        <v>57</v>
      </c>
      <c r="J70" s="4" t="s">
        <v>576</v>
      </c>
      <c r="K70" s="4" t="s">
        <v>577</v>
      </c>
      <c r="L70" s="3" t="s">
        <v>109</v>
      </c>
      <c r="M70" s="3" t="s">
        <v>110</v>
      </c>
      <c r="N70" s="3" t="s">
        <v>111</v>
      </c>
      <c r="O70" s="4">
        <f>VLOOKUP(B70:B138,[1]Sheet1!$B$2:$O$71,14,)</f>
        <v>1900</v>
      </c>
      <c r="P70" s="4">
        <f>VLOOKUP(B70:B138,[1]Sheet1!$B$2:$P$71,15,)</f>
        <v>250</v>
      </c>
      <c r="Q70" s="4">
        <f>VLOOKUP(B70:B138,[1]Sheet1!$B$2:$Q$71,16,)</f>
        <v>26.875</v>
      </c>
      <c r="R70" s="4">
        <f t="shared" si="3"/>
        <v>26.875</v>
      </c>
      <c r="S70" s="4" t="s">
        <v>31</v>
      </c>
      <c r="T70" s="4">
        <f t="shared" si="4"/>
        <v>53.75</v>
      </c>
      <c r="U70" s="4">
        <f t="shared" si="5"/>
        <v>2203.75</v>
      </c>
      <c r="V70" s="3" t="str">
        <f>VLOOKUP(B70:B138,[1]Sheet1!$B$2:$V$71,21,)</f>
        <v>SHPL/23-24/02559</v>
      </c>
      <c r="W70" s="5" t="str">
        <f>VLOOKUP(B70:B138,[1]Sheet1!$B$2:$W$71,22,)</f>
        <v>29-Sep-2023</v>
      </c>
    </row>
    <row r="71" spans="1:23" x14ac:dyDescent="0.3">
      <c r="A71" s="6" t="s">
        <v>578</v>
      </c>
      <c r="B71" s="7" t="s">
        <v>579</v>
      </c>
      <c r="C71" s="7" t="s">
        <v>580</v>
      </c>
      <c r="D71" s="7" t="s">
        <v>145</v>
      </c>
      <c r="E71" s="7" t="s">
        <v>27</v>
      </c>
      <c r="F71" s="7" t="s">
        <v>581</v>
      </c>
      <c r="G71" s="7" t="s">
        <v>55</v>
      </c>
      <c r="H71" s="8" t="s">
        <v>147</v>
      </c>
      <c r="I71" s="8" t="s">
        <v>582</v>
      </c>
      <c r="J71" s="8" t="s">
        <v>583</v>
      </c>
      <c r="K71" s="8" t="s">
        <v>584</v>
      </c>
      <c r="L71" s="7" t="s">
        <v>398</v>
      </c>
      <c r="M71" s="7" t="s">
        <v>585</v>
      </c>
      <c r="N71" s="7" t="s">
        <v>400</v>
      </c>
      <c r="O71" s="4">
        <f>VLOOKUP(B71:B139,[1]Sheet1!$B$2:$O$71,14,)</f>
        <v>4164</v>
      </c>
      <c r="P71" s="4">
        <f>VLOOKUP(B71:B139,[1]Sheet1!$B$2:$P$71,15,)</f>
        <v>280</v>
      </c>
      <c r="Q71" s="4">
        <f>VLOOKUP(B71:B139,[1]Sheet1!$B$2:$Q$71,16,)</f>
        <v>55.55</v>
      </c>
      <c r="R71" s="4">
        <f t="shared" si="3"/>
        <v>55.55</v>
      </c>
      <c r="S71" s="4" t="s">
        <v>31</v>
      </c>
      <c r="T71" s="4">
        <f t="shared" si="4"/>
        <v>111.1</v>
      </c>
      <c r="U71" s="4">
        <f t="shared" si="5"/>
        <v>4555.1000000000004</v>
      </c>
      <c r="V71" s="3" t="str">
        <f>VLOOKUP(B71:B139,[1]Sheet1!$B$2:$V$71,21,)</f>
        <v>SHPL/23-24/02567</v>
      </c>
      <c r="W71" s="5" t="str">
        <f>VLOOKUP(B71:B139,[1]Sheet1!$B$2:$W$71,22,)</f>
        <v>29-Sep-2023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2023-10-27T14:54:59Z</dcterms:created>
  <dcterms:modified xsi:type="dcterms:W3CDTF">2023-10-27T14:57:45Z</dcterms:modified>
</cp:coreProperties>
</file>