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760" activeTab="1"/>
  </bookViews>
  <sheets>
    <sheet name="Billed" sheetId="65" r:id="rId1"/>
    <sheet name="Pending June" sheetId="67" r:id="rId2"/>
    <sheet name="Pending May" sheetId="66" r:id="rId3"/>
  </sheets>
  <externalReferences>
    <externalReference r:id="rId4"/>
  </externalReferences>
  <definedNames>
    <definedName name="_xlnm._FilterDatabase" localSheetId="0" hidden="1">Billed!$A$1:$Y$66</definedName>
  </definedNames>
  <calcPr calcId="162913"/>
</workbook>
</file>

<file path=xl/calcChain.xml><?xml version="1.0" encoding="utf-8"?>
<calcChain xmlns="http://schemas.openxmlformats.org/spreadsheetml/2006/main">
  <c r="Y11" i="66" l="1"/>
  <c r="D11" i="66"/>
  <c r="D65" i="65"/>
  <c r="D64" i="65"/>
  <c r="D63" i="65"/>
  <c r="D62" i="65"/>
  <c r="D61" i="65"/>
  <c r="D60" i="65"/>
  <c r="D59" i="65"/>
  <c r="D58" i="65"/>
  <c r="D57" i="65"/>
  <c r="D56" i="65"/>
  <c r="D55" i="65"/>
  <c r="D54" i="65"/>
  <c r="D53" i="65"/>
  <c r="D52" i="65"/>
  <c r="D51" i="65"/>
  <c r="D50" i="65"/>
  <c r="D49" i="65"/>
  <c r="D48" i="65"/>
  <c r="D47" i="65"/>
  <c r="D46" i="65"/>
  <c r="D45" i="65"/>
  <c r="D44" i="65"/>
  <c r="D43" i="65"/>
  <c r="D42" i="65"/>
  <c r="D41" i="65"/>
  <c r="D40" i="65"/>
  <c r="D39" i="65"/>
  <c r="D38" i="65"/>
  <c r="D37" i="65"/>
  <c r="D36" i="65"/>
  <c r="D35" i="65"/>
  <c r="D34" i="65"/>
  <c r="D33" i="65"/>
  <c r="D32" i="65"/>
  <c r="D31" i="65"/>
  <c r="D30" i="65"/>
  <c r="D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8" i="65"/>
  <c r="D7" i="65"/>
  <c r="D6" i="65"/>
  <c r="D5" i="65"/>
  <c r="D4" i="65"/>
  <c r="D3" i="65"/>
  <c r="D2" i="65"/>
  <c r="U4" i="66"/>
  <c r="Y4" i="66" s="1"/>
  <c r="Y3" i="66"/>
  <c r="Y2" i="66"/>
  <c r="Y9" i="65" l="1"/>
  <c r="Y11" i="65"/>
  <c r="Y12" i="65"/>
  <c r="Y20" i="65"/>
  <c r="Y22" i="65"/>
  <c r="Y23" i="65"/>
  <c r="Y26" i="65"/>
  <c r="Y27" i="65"/>
  <c r="Y28" i="65"/>
  <c r="Y33" i="65"/>
  <c r="Y37" i="65"/>
  <c r="Y39" i="65"/>
  <c r="Y42" i="65"/>
  <c r="Y44" i="65"/>
  <c r="Y50" i="65"/>
  <c r="Y51" i="65"/>
  <c r="Y52" i="65"/>
  <c r="Y59" i="65"/>
  <c r="Y60" i="65"/>
  <c r="Y61" i="65"/>
  <c r="Y62" i="65"/>
  <c r="Y65" i="65"/>
  <c r="V3" i="65"/>
  <c r="V4" i="65"/>
  <c r="V5" i="65"/>
  <c r="V6" i="65"/>
  <c r="V10" i="65"/>
  <c r="Y10" i="65" s="1"/>
  <c r="V13" i="65"/>
  <c r="V16" i="65"/>
  <c r="V18" i="65"/>
  <c r="Y18" i="65" s="1"/>
  <c r="V21" i="65"/>
  <c r="Y21" i="65" s="1"/>
  <c r="V25" i="65"/>
  <c r="V29" i="65"/>
  <c r="Y29" i="65" s="1"/>
  <c r="V30" i="65"/>
  <c r="Y30" i="65" s="1"/>
  <c r="V31" i="65"/>
  <c r="Y31" i="65" s="1"/>
  <c r="V32" i="65"/>
  <c r="V35" i="65"/>
  <c r="V36" i="65"/>
  <c r="V38" i="65"/>
  <c r="V40" i="65"/>
  <c r="V43" i="65"/>
  <c r="Y43" i="65" s="1"/>
  <c r="V45" i="65"/>
  <c r="Y45" i="65" s="1"/>
  <c r="V47" i="65"/>
  <c r="V48" i="65"/>
  <c r="V49" i="65"/>
  <c r="Y49" i="65" s="1"/>
  <c r="V56" i="65"/>
  <c r="V57" i="65"/>
  <c r="Y57" i="65" s="1"/>
  <c r="U3" i="65"/>
  <c r="U4" i="65"/>
  <c r="Y4" i="65" s="1"/>
  <c r="U5" i="65"/>
  <c r="U6" i="65"/>
  <c r="U7" i="65"/>
  <c r="Y7" i="65" s="1"/>
  <c r="U8" i="65"/>
  <c r="Y8" i="65" s="1"/>
  <c r="U13" i="65"/>
  <c r="U14" i="65"/>
  <c r="Y14" i="65" s="1"/>
  <c r="U15" i="65"/>
  <c r="Y15" i="65" s="1"/>
  <c r="U16" i="65"/>
  <c r="U17" i="65"/>
  <c r="Y17" i="65" s="1"/>
  <c r="U19" i="65"/>
  <c r="Y19" i="65" s="1"/>
  <c r="U24" i="65"/>
  <c r="Y24" i="65" s="1"/>
  <c r="U25" i="65"/>
  <c r="U32" i="65"/>
  <c r="U34" i="65"/>
  <c r="Y34" i="65" s="1"/>
  <c r="U35" i="65"/>
  <c r="U36" i="65"/>
  <c r="U38" i="65"/>
  <c r="U40" i="65"/>
  <c r="U41" i="65"/>
  <c r="Y41" i="65" s="1"/>
  <c r="U46" i="65"/>
  <c r="Y46" i="65" s="1"/>
  <c r="U47" i="65"/>
  <c r="U48" i="65"/>
  <c r="U53" i="65"/>
  <c r="Y53" i="65" s="1"/>
  <c r="U54" i="65"/>
  <c r="Y54" i="65" s="1"/>
  <c r="U55" i="65"/>
  <c r="Y55" i="65" s="1"/>
  <c r="U56" i="65"/>
  <c r="U58" i="65"/>
  <c r="Y58" i="65" s="1"/>
  <c r="U63" i="65"/>
  <c r="Y63" i="65" s="1"/>
  <c r="U64" i="65"/>
  <c r="Y64" i="65" s="1"/>
  <c r="V2" i="65"/>
  <c r="Y2" i="65" s="1"/>
  <c r="Y5" i="65" l="1"/>
  <c r="Y38" i="65"/>
  <c r="Y36" i="65"/>
  <c r="Y3" i="65"/>
  <c r="Y16" i="65"/>
  <c r="Y48" i="65"/>
  <c r="Y35" i="65"/>
  <c r="Y47" i="65"/>
  <c r="Y32" i="65"/>
  <c r="Y56" i="65"/>
  <c r="Y25" i="65"/>
  <c r="Y13" i="65"/>
  <c r="Y40" i="65"/>
  <c r="Y6" i="65"/>
  <c r="Y66" i="65" l="1"/>
</calcChain>
</file>

<file path=xl/sharedStrings.xml><?xml version="1.0" encoding="utf-8"?>
<sst xmlns="http://schemas.openxmlformats.org/spreadsheetml/2006/main" count="533" uniqueCount="182">
  <si>
    <t>Passenger</t>
  </si>
  <si>
    <t>City</t>
  </si>
  <si>
    <t>Car  Number</t>
  </si>
  <si>
    <t>Car  Type</t>
  </si>
  <si>
    <t>Garage Out KMS</t>
  </si>
  <si>
    <t>Garage in KMS</t>
  </si>
  <si>
    <t>Garage Out TIME</t>
  </si>
  <si>
    <t>Garage in TIME</t>
  </si>
  <si>
    <t>TOTAL HRS</t>
  </si>
  <si>
    <t>TOTAL KMS</t>
  </si>
  <si>
    <t>EXTRA HR</t>
  </si>
  <si>
    <t>EXTRA KM</t>
  </si>
  <si>
    <t>Ex.HR RATES</t>
  </si>
  <si>
    <t>Ex.KMS RATES</t>
  </si>
  <si>
    <t>BASIC RETE :</t>
  </si>
  <si>
    <t>EXTRA HRS RS.</t>
  </si>
  <si>
    <t>EXTRA KMS RS.</t>
  </si>
  <si>
    <t>Toll / Parking &amp; State Tax Permit</t>
  </si>
  <si>
    <t>Basic Slab</t>
  </si>
  <si>
    <t>SL. NO.</t>
  </si>
  <si>
    <t>Net  Amount</t>
  </si>
  <si>
    <t>Date out</t>
  </si>
  <si>
    <t>Date in</t>
  </si>
  <si>
    <t>BATA</t>
  </si>
  <si>
    <t>DR/TRV/23-24/79000120</t>
  </si>
  <si>
    <t>DR/TRV/23-24/79000123</t>
  </si>
  <si>
    <t>DR/TRV/23-24/79000129</t>
  </si>
  <si>
    <t>DR/TRV/23-24/79000124</t>
  </si>
  <si>
    <t>DR/TRV/23-24/79000130</t>
  </si>
  <si>
    <t>DR/TRV/23-24/79000125</t>
  </si>
  <si>
    <t>DR/TRV/23-24/79000131</t>
  </si>
  <si>
    <t>DR/TRV/23-24/79000126</t>
  </si>
  <si>
    <t>DR/CAL/23-24/81000098</t>
  </si>
  <si>
    <t>DR/TRV/23-24/79000132</t>
  </si>
  <si>
    <t>DR/TRV/23-24/79000127</t>
  </si>
  <si>
    <t>DR/TRV/23-24/79000133</t>
  </si>
  <si>
    <t>DR/TRV/23-24/79000128</t>
  </si>
  <si>
    <t>DR/TRV/23-24/79000134</t>
  </si>
  <si>
    <t>DR/CAL/23-24/81000106</t>
  </si>
  <si>
    <t>DR/TRV/23-24/79000137</t>
  </si>
  <si>
    <t>DR/CAL/23-24/81000107</t>
  </si>
  <si>
    <t>DR/TRV/23-24/79000140</t>
  </si>
  <si>
    <t>DR/TRV/23-24/79000138</t>
  </si>
  <si>
    <t>DR/TRV/23-24/79000142</t>
  </si>
  <si>
    <t>DR/CAL/23-24/81000111</t>
  </si>
  <si>
    <t>DR/CAL/23-24/81000112</t>
  </si>
  <si>
    <t>DR/TRV/23-24/79000143</t>
  </si>
  <si>
    <t>DR/CAL/23-24/81000113</t>
  </si>
  <si>
    <t>DR/CAL/23-24/81000115</t>
  </si>
  <si>
    <t>DR/CAL/23-24/81000116</t>
  </si>
  <si>
    <t>DR/TRV/23-24/79000144</t>
  </si>
  <si>
    <t>DR/TRV/23-24/79000141</t>
  </si>
  <si>
    <t>DR/TRV/23-24/79000149</t>
  </si>
  <si>
    <t>DR/TRV/23-24/79000150</t>
  </si>
  <si>
    <t>DR/TRV/23-24/79000148</t>
  </si>
  <si>
    <t>DR/CAL/23-24/81000108</t>
  </si>
  <si>
    <t>DR/CAL/23-24/81000109</t>
  </si>
  <si>
    <t>DR/TRV/23-24/79000172</t>
  </si>
  <si>
    <t>DR/TRV/23-24/79000151</t>
  </si>
  <si>
    <t>DR/CAL/23-24/81000110</t>
  </si>
  <si>
    <t>DR/TRV/23-24/79000180</t>
  </si>
  <si>
    <t>DR/TRV/23-24/79000179</t>
  </si>
  <si>
    <t>DR/TRV/23-24/79000181</t>
  </si>
  <si>
    <t>DR/CAL/23-24/81000117</t>
  </si>
  <si>
    <t>DR/TRV/23-24/79000152</t>
  </si>
  <si>
    <t>DR/TRV/23-24/79000139</t>
  </si>
  <si>
    <t>DR/TRV/23-24/79000174</t>
  </si>
  <si>
    <t>DR/TRV/23-24/79000175</t>
  </si>
  <si>
    <t>DR/TRV/23-24/79000184</t>
  </si>
  <si>
    <t>DR/TRV/23-24/79000183</t>
  </si>
  <si>
    <t>DR/TRV/23-24/79000189</t>
  </si>
  <si>
    <t>DR/TRV/23-24/79000187</t>
  </si>
  <si>
    <t>DR/TRV/23-24/79000192</t>
  </si>
  <si>
    <t>DR/TRV/23-24/79000193</t>
  </si>
  <si>
    <t>DR/TRV/23-24/79000188</t>
  </si>
  <si>
    <t>DR/TRV/23-24/79000194</t>
  </si>
  <si>
    <t>DR/TRV/23-24/79000196</t>
  </si>
  <si>
    <t>DR/TRV/23-24/79000197</t>
  </si>
  <si>
    <t>DR/TRV/23-24/79000198</t>
  </si>
  <si>
    <t>DR/TRV/23-24/79000199</t>
  </si>
  <si>
    <t>DR/TRV/23-24/79000209</t>
  </si>
  <si>
    <t>DR/TRV/23-24/79000200</t>
  </si>
  <si>
    <t>DR/TRV/23-24/79000185</t>
  </si>
  <si>
    <t>DR/TRV/23-24/79000203</t>
  </si>
  <si>
    <t>DR/TRV/23-24/79000190</t>
  </si>
  <si>
    <t>DR/TRV/23-24/79000212</t>
  </si>
  <si>
    <t>DR/TRV/23-24/79000201</t>
  </si>
  <si>
    <t>DR/TRV/23-24/79000202</t>
  </si>
  <si>
    <t>DR/CAL/23-24/81000118</t>
  </si>
  <si>
    <t>BOOKING NO</t>
  </si>
  <si>
    <t>Anish Nazimudeen</t>
  </si>
  <si>
    <t>Raghavendra Hunsur</t>
  </si>
  <si>
    <t>Mohammed Zakiuddin</t>
  </si>
  <si>
    <t>Vaishnavi H.R</t>
  </si>
  <si>
    <t>EUGENE JOSE</t>
  </si>
  <si>
    <t>Janardan Mandal</t>
  </si>
  <si>
    <t>Puru Gupta</t>
  </si>
  <si>
    <t>SANOJ PC</t>
  </si>
  <si>
    <t>MEENAKSHI</t>
  </si>
  <si>
    <t>ANKIT JAIN</t>
  </si>
  <si>
    <t>KAVI VELAN</t>
  </si>
  <si>
    <t>Saumil Mody</t>
  </si>
  <si>
    <t>Dr. Thomas Geroge</t>
  </si>
  <si>
    <t>Rajat Modwel</t>
  </si>
  <si>
    <t>Abhijit Halder</t>
  </si>
  <si>
    <t>Rashmi Jaiswal</t>
  </si>
  <si>
    <t>Ashish Khanna</t>
  </si>
  <si>
    <t>GOKULRAJ NARADIMMAN</t>
  </si>
  <si>
    <t>shreedhar N</t>
  </si>
  <si>
    <t>Gokulraj Narasimman</t>
  </si>
  <si>
    <t>Sridhar Krishna Moorthy</t>
  </si>
  <si>
    <t>SATHISH KUMARTHAMIARASU</t>
  </si>
  <si>
    <t>SANJEEV VERMA</t>
  </si>
  <si>
    <t>RASHMI NAIR/GOMATHI PRIYA</t>
  </si>
  <si>
    <t>SATWIK BAKSHI</t>
  </si>
  <si>
    <t>SUGUMARI SHANMUGAM</t>
  </si>
  <si>
    <t>Sanjeev Verma</t>
  </si>
  <si>
    <t>Sanjeev Verma / Prem Thilak</t>
  </si>
  <si>
    <t>Vimal Choudhry</t>
  </si>
  <si>
    <t>Sugumari Shanmugam</t>
  </si>
  <si>
    <t>Prem Tilak</t>
  </si>
  <si>
    <t>Venkatesan K</t>
  </si>
  <si>
    <t>Satwik Bakshi</t>
  </si>
  <si>
    <t>Senthil Kumar Raju</t>
  </si>
  <si>
    <t>Pratyush Agarwal</t>
  </si>
  <si>
    <t>Balvinder Singh</t>
  </si>
  <si>
    <t>Jeyapal V</t>
  </si>
  <si>
    <t>Praveen Gopalakrishnan</t>
  </si>
  <si>
    <t>Kavi Velan</t>
  </si>
  <si>
    <t>Sonia Raghukumar</t>
  </si>
  <si>
    <t>INNOVA</t>
  </si>
  <si>
    <t>Toyota Etios</t>
  </si>
  <si>
    <t>CRYSTA</t>
  </si>
  <si>
    <t>SEDAN</t>
  </si>
  <si>
    <t>ETIOS</t>
  </si>
  <si>
    <t>AMAZE</t>
  </si>
  <si>
    <t>Swift Dzire</t>
  </si>
  <si>
    <t>SWIFT DZIRE</t>
  </si>
  <si>
    <t>KL01BQ3303</t>
  </si>
  <si>
    <t>KL01BX9943</t>
  </si>
  <si>
    <t>KL20L3666</t>
  </si>
  <si>
    <t>KL22G9370</t>
  </si>
  <si>
    <t>KL11BL1199</t>
  </si>
  <si>
    <t>KL01CK8601</t>
  </si>
  <si>
    <t>KL01AZ1616</t>
  </si>
  <si>
    <t>KL11BC7535</t>
  </si>
  <si>
    <t>KL01BJ0185</t>
  </si>
  <si>
    <t>KL11AK3318</t>
  </si>
  <si>
    <t>KL01CY3142</t>
  </si>
  <si>
    <t>KL01CA1616</t>
  </si>
  <si>
    <t>KL01CU5356</t>
  </si>
  <si>
    <t>KL55V7711</t>
  </si>
  <si>
    <t>KL01BB6611</t>
  </si>
  <si>
    <t>KL64H1740</t>
  </si>
  <si>
    <t>KL01BY5135</t>
  </si>
  <si>
    <t>KLOIBY5135</t>
  </si>
  <si>
    <t>KL01BW3119</t>
  </si>
  <si>
    <t>TVM</t>
  </si>
  <si>
    <t>CALICUT</t>
  </si>
  <si>
    <t>3HRS 30KMS</t>
  </si>
  <si>
    <t>8HRS 80KMS</t>
  </si>
  <si>
    <t>0HRS 250KMS</t>
  </si>
  <si>
    <t>4HRS 40KMS</t>
  </si>
  <si>
    <t>4HRS 75KMS</t>
  </si>
  <si>
    <t>Booking No</t>
  </si>
  <si>
    <t>KL01BP4007</t>
  </si>
  <si>
    <t>DR/TRV/23-24/79000065</t>
  </si>
  <si>
    <t>Rajesh Singh</t>
  </si>
  <si>
    <t>3HRS 30KM</t>
  </si>
  <si>
    <t>DR/TRV/22-23/79000542</t>
  </si>
  <si>
    <t>Mehrunnisa Khan</t>
  </si>
  <si>
    <t>03HRS 30KMS</t>
  </si>
  <si>
    <t>KL01BJ185</t>
  </si>
  <si>
    <t>DR/TRV/22-23/79000556</t>
  </si>
  <si>
    <t>Saldana Hirudayaraj</t>
  </si>
  <si>
    <t>08HRS 80KMS</t>
  </si>
  <si>
    <t>VOLVO</t>
  </si>
  <si>
    <t>KL01CU8681</t>
  </si>
  <si>
    <t>Mr Rahul Dutta</t>
  </si>
  <si>
    <t>8hrs 80km</t>
  </si>
  <si>
    <t>DR/Trv/23-24/79000177</t>
  </si>
  <si>
    <t>DR/Trv/23-24/79000176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</si>
</sst>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4009]dd\ mmmm\ yyyy;@"/>
    <numFmt numFmtId="165" formatCode="[hh]:mm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Gill Sans MT"/>
      <family val="2"/>
    </font>
    <font>
      <sz val="10"/>
      <color theme="1"/>
      <name val="Calibri"/>
      <family val="2"/>
      <scheme val="minor"/>
    </font>
    <font>
      <b/>
      <sz val="8.5"/>
      <color theme="1"/>
      <name val="Verdana"/>
      <family val="2"/>
    </font>
    <font>
      <b/>
      <sz val="1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2" borderId="5" applyNumberFormat="0" applyProtection="0">
      <alignment horizontal="left"/>
    </xf>
    <xf numFmtId="0" fontId="2" fillId="3" borderId="5" applyNumberFormat="0" applyProtection="0">
      <alignment horizontal="left"/>
    </xf>
  </cellStyleXfs>
  <cellXfs count="76">
    <xf numFmtId="0" fontId="0" fillId="0" borderId="0" xfId="0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20" fontId="4" fillId="4" borderId="0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/>
    </xf>
    <xf numFmtId="165" fontId="6" fillId="4" borderId="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0" fillId="6" borderId="0" xfId="0" applyFont="1" applyFill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7" fillId="0" borderId="1" xfId="0" applyFont="1" applyBorder="1" applyAlignment="1"/>
    <xf numFmtId="0" fontId="0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11" fillId="4" borderId="1" xfId="0" applyFont="1" applyFill="1" applyBorder="1" applyAlignment="1"/>
    <xf numFmtId="0" fontId="12" fillId="0" borderId="0" xfId="0" applyFont="1"/>
    <xf numFmtId="0" fontId="13" fillId="0" borderId="1" xfId="0" applyFont="1" applyBorder="1"/>
    <xf numFmtId="164" fontId="9" fillId="4" borderId="0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/>
    </xf>
    <xf numFmtId="0" fontId="9" fillId="4" borderId="0" xfId="0" applyFont="1" applyFill="1" applyBorder="1"/>
    <xf numFmtId="164" fontId="9" fillId="4" borderId="0" xfId="0" applyNumberFormat="1" applyFont="1" applyFill="1" applyBorder="1"/>
    <xf numFmtId="0" fontId="9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wrapText="1"/>
    </xf>
    <xf numFmtId="0" fontId="14" fillId="4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wrapText="1"/>
    </xf>
    <xf numFmtId="164" fontId="4" fillId="4" borderId="0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horizontal="center" vertical="center"/>
    </xf>
    <xf numFmtId="20" fontId="5" fillId="4" borderId="0" xfId="0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4" borderId="0" xfId="0" applyFon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165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3" fillId="5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xls-style-3" xfId="3"/>
    <cellStyle name="xls-style-7" xf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noth.r\Downloads\OutSourceBillingList%20-%202023-07-18T163734.8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Order ID</v>
          </cell>
          <cell r="C1" t="str">
            <v>Invoice ID</v>
          </cell>
        </row>
        <row r="2">
          <cell r="B2" t="str">
            <v>DR/TRV/22-23/79000588</v>
          </cell>
          <cell r="C2" t="str">
            <v>CIKL24/025000034</v>
          </cell>
        </row>
        <row r="3">
          <cell r="B3" t="str">
            <v>DR/TRV/22-23/79000587</v>
          </cell>
          <cell r="C3" t="str">
            <v>CIKL24/025000034</v>
          </cell>
        </row>
        <row r="4">
          <cell r="B4" t="str">
            <v>DR/TRV/23-24/79000120</v>
          </cell>
          <cell r="C4" t="str">
            <v>CTRV24/079000075</v>
          </cell>
        </row>
        <row r="5">
          <cell r="B5" t="str">
            <v>DR/TRV/23-24/79000123</v>
          </cell>
          <cell r="C5" t="str">
            <v>CTRV24/079000098</v>
          </cell>
        </row>
        <row r="6">
          <cell r="B6" t="str">
            <v>DR/TRV/23-24/79000129</v>
          </cell>
          <cell r="C6" t="str">
            <v>CTRV24/079000076</v>
          </cell>
        </row>
        <row r="7">
          <cell r="B7" t="str">
            <v>DR/TRV/23-24/79000124</v>
          </cell>
          <cell r="C7" t="str">
            <v>CTRV24/079000095</v>
          </cell>
        </row>
        <row r="8">
          <cell r="B8" t="str">
            <v>DR/TRV/23-24/79000130</v>
          </cell>
          <cell r="C8" t="str">
            <v>CIKL24/025000040</v>
          </cell>
        </row>
        <row r="9">
          <cell r="B9" t="str">
            <v>DR/TRV/23-24/79000131</v>
          </cell>
          <cell r="C9" t="str">
            <v>CIKL24/025000040</v>
          </cell>
        </row>
        <row r="10">
          <cell r="B10" t="str">
            <v>DR/TRV/23-24/79000125</v>
          </cell>
          <cell r="C10" t="str">
            <v>CTRV24/079000097</v>
          </cell>
        </row>
        <row r="11">
          <cell r="B11" t="str">
            <v>DR/TRV/23-24/79000126</v>
          </cell>
          <cell r="C11" t="str">
            <v>CTRV24/079000100</v>
          </cell>
        </row>
        <row r="12">
          <cell r="B12" t="str">
            <v>DR/TRV/23-24/79000132</v>
          </cell>
          <cell r="C12" t="str">
            <v>CIKL24/025000040</v>
          </cell>
        </row>
        <row r="13">
          <cell r="B13" t="str">
            <v>DR/CAL/23-24/81000098</v>
          </cell>
          <cell r="C13" t="str">
            <v>CIKL24/025000042</v>
          </cell>
        </row>
        <row r="14">
          <cell r="B14" t="str">
            <v>DR/TRV/23-24/79000127</v>
          </cell>
          <cell r="C14" t="str">
            <v>CTRV24/079000099</v>
          </cell>
        </row>
        <row r="15">
          <cell r="B15" t="str">
            <v>DR/TRV/23-24/79000133</v>
          </cell>
          <cell r="C15" t="str">
            <v>CIKL24/025000040</v>
          </cell>
        </row>
        <row r="16">
          <cell r="B16" t="str">
            <v>DR/TRV/23-24/79000128</v>
          </cell>
          <cell r="C16" t="str">
            <v>CTRV24/079000096</v>
          </cell>
        </row>
        <row r="17">
          <cell r="B17" t="str">
            <v>DR/CAL/23-24/81000106</v>
          </cell>
          <cell r="C17" t="str">
            <v>CIKL24/025000042</v>
          </cell>
        </row>
        <row r="18">
          <cell r="B18" t="str">
            <v>DR/TRV/23-24/79000134</v>
          </cell>
          <cell r="C18" t="str">
            <v>CIKL24/025000040</v>
          </cell>
        </row>
        <row r="19">
          <cell r="B19" t="str">
            <v>DR/TRV/23-24/79000137</v>
          </cell>
          <cell r="C19" t="str">
            <v>CTRV24/079000105</v>
          </cell>
        </row>
        <row r="20">
          <cell r="B20" t="str">
            <v>DR/CAL/23-24/81000107</v>
          </cell>
          <cell r="C20" t="str">
            <v>CIKL24/025000051</v>
          </cell>
        </row>
        <row r="21">
          <cell r="B21" t="str">
            <v>DR/TRV/23-24/79000140</v>
          </cell>
          <cell r="C21" t="str">
            <v>CTRV24/079000080</v>
          </cell>
        </row>
        <row r="22">
          <cell r="B22" t="str">
            <v>DR/CAL/23-24/81000111</v>
          </cell>
          <cell r="C22" t="str">
            <v>CCAL24/081000089</v>
          </cell>
        </row>
        <row r="23">
          <cell r="B23" t="str">
            <v>DR/TRV/23-24/79000142</v>
          </cell>
          <cell r="C23" t="str">
            <v>CTRV24/079000108</v>
          </cell>
        </row>
        <row r="24">
          <cell r="B24" t="str">
            <v>DR/TRV/23-24/79000138</v>
          </cell>
          <cell r="C24" t="str">
            <v>CTRV24/079000081</v>
          </cell>
        </row>
        <row r="25">
          <cell r="B25" t="str">
            <v>DR/CAL/23-24/81000112</v>
          </cell>
          <cell r="C25" t="str">
            <v>CCAL24/081000090</v>
          </cell>
        </row>
        <row r="26">
          <cell r="B26" t="str">
            <v>DR/CAL/23-24/81000113</v>
          </cell>
          <cell r="C26" t="str">
            <v>CCAL24/081000091</v>
          </cell>
        </row>
        <row r="27">
          <cell r="B27" t="str">
            <v>DR/TRV/23-24/79000143</v>
          </cell>
          <cell r="C27" t="str">
            <v>CTRV24/079000107</v>
          </cell>
        </row>
        <row r="28">
          <cell r="B28" t="str">
            <v>DR/CAL/23-24/81000115</v>
          </cell>
          <cell r="C28" t="str">
            <v>CCAL24/081000095</v>
          </cell>
        </row>
        <row r="29">
          <cell r="B29" t="str">
            <v>DR/CAL/23-24/81000116</v>
          </cell>
          <cell r="C29" t="str">
            <v>CCAL24/081000088</v>
          </cell>
        </row>
        <row r="30">
          <cell r="B30" t="str">
            <v>DR/TRV/23-24/79000144</v>
          </cell>
          <cell r="C30" t="str">
            <v>CTRV24/079000106</v>
          </cell>
        </row>
        <row r="31">
          <cell r="B31" t="str">
            <v>DR/TRV/23-24/79000149</v>
          </cell>
          <cell r="C31" t="str">
            <v>CTRV24/079000092</v>
          </cell>
        </row>
        <row r="32">
          <cell r="B32" t="str">
            <v>DR/TRV/23-24/79000141</v>
          </cell>
          <cell r="C32" t="str">
            <v>CTRV24/079000079</v>
          </cell>
        </row>
        <row r="33">
          <cell r="B33" t="str">
            <v>DR/TRV/23-24/79000148</v>
          </cell>
          <cell r="C33" t="str">
            <v>CTRV24/079000093</v>
          </cell>
        </row>
        <row r="34">
          <cell r="B34" t="str">
            <v>DR/TRV/23-24/79000150</v>
          </cell>
          <cell r="C34" t="str">
            <v>CTRV24/079000127</v>
          </cell>
        </row>
        <row r="35">
          <cell r="B35" t="str">
            <v>DR/CAL/23-24/81000108</v>
          </cell>
          <cell r="C35" t="str">
            <v>CCAL24/081000092</v>
          </cell>
        </row>
        <row r="36">
          <cell r="B36" t="str">
            <v>DR/CAL/23-24/81000109</v>
          </cell>
          <cell r="C36" t="str">
            <v>CCAL24/081000093</v>
          </cell>
        </row>
        <row r="37">
          <cell r="B37" t="str">
            <v>DR/TRV/23-24/79000172</v>
          </cell>
          <cell r="C37" t="str">
            <v>CTRV24/079000101</v>
          </cell>
        </row>
        <row r="38">
          <cell r="B38" t="str">
            <v>DR/CAL/23-24/81000110</v>
          </cell>
          <cell r="C38" t="str">
            <v>CCAL24/081000094</v>
          </cell>
        </row>
        <row r="39">
          <cell r="B39" t="str">
            <v>DR/TRV/23-24/79000179</v>
          </cell>
          <cell r="C39" t="str">
            <v>CTRV24/079000094</v>
          </cell>
        </row>
        <row r="40">
          <cell r="B40" t="str">
            <v>DR/TRV/23-24/79000180</v>
          </cell>
          <cell r="C40" t="str">
            <v>CIKL24/025000043</v>
          </cell>
        </row>
        <row r="41">
          <cell r="B41" t="str">
            <v>DR/TRV/23-24/79000181</v>
          </cell>
          <cell r="C41" t="str">
            <v>CIKL24/025000043</v>
          </cell>
        </row>
        <row r="42">
          <cell r="B42" t="str">
            <v>DR/TRV/23-24/79000139</v>
          </cell>
          <cell r="C42" t="str">
            <v>CTRV24/079000102</v>
          </cell>
        </row>
        <row r="43">
          <cell r="B43" t="str">
            <v>DR/CAL/23-24/81000117</v>
          </cell>
          <cell r="C43" t="str">
            <v>CCAL24/081000096</v>
          </cell>
        </row>
        <row r="44">
          <cell r="B44" t="str">
            <v>DR/TRV/23-24/79000174</v>
          </cell>
          <cell r="C44" t="str">
            <v>CTRV24/079000089</v>
          </cell>
        </row>
        <row r="45">
          <cell r="B45" t="str">
            <v>DR/TRV/23-24/79000175</v>
          </cell>
          <cell r="C45" t="str">
            <v>CTRV24/079000087</v>
          </cell>
        </row>
        <row r="46">
          <cell r="B46" t="str">
            <v>DR/TRV/23-24/79000176</v>
          </cell>
          <cell r="C46" t="str">
            <v>CTRV24/079000088</v>
          </cell>
        </row>
        <row r="47">
          <cell r="B47" t="str">
            <v>DR/TRV/23-24/79000184</v>
          </cell>
          <cell r="C47" t="str">
            <v>CTRV24/079000132</v>
          </cell>
        </row>
        <row r="48">
          <cell r="B48" t="str">
            <v>DR/TRV/23-24/79000183</v>
          </cell>
          <cell r="C48" t="str">
            <v>CTRV24/079000083</v>
          </cell>
        </row>
        <row r="49">
          <cell r="B49" t="str">
            <v>DR/TRV/23-24/79000177</v>
          </cell>
          <cell r="C49" t="str">
            <v>CTRV24/079000090</v>
          </cell>
        </row>
        <row r="50">
          <cell r="B50" t="str">
            <v>DR/TRV/23-24/79000189</v>
          </cell>
          <cell r="C50" t="str">
            <v>CTRV24/079000091</v>
          </cell>
        </row>
        <row r="51">
          <cell r="B51" t="str">
            <v>DR/TRV/23-24/79000192</v>
          </cell>
          <cell r="C51" t="str">
            <v>CTRV24/079000084</v>
          </cell>
        </row>
        <row r="52">
          <cell r="B52" t="str">
            <v>DR/TRV/23-24/79000187</v>
          </cell>
          <cell r="C52" t="str">
            <v>CTRV24/079000082</v>
          </cell>
        </row>
        <row r="53">
          <cell r="B53" t="str">
            <v>DR/TRV/23-24/79000188</v>
          </cell>
          <cell r="C53" t="str">
            <v>CTRV24/079000085</v>
          </cell>
        </row>
        <row r="54">
          <cell r="B54" t="str">
            <v>DR/TRV/23-24/79000193</v>
          </cell>
          <cell r="C54" t="str">
            <v>CTRV24/079000086</v>
          </cell>
        </row>
        <row r="55">
          <cell r="B55" t="str">
            <v>DR/TRV/23-24/79000196</v>
          </cell>
          <cell r="C55" t="str">
            <v>CTRV24/079000129</v>
          </cell>
        </row>
        <row r="56">
          <cell r="B56" t="str">
            <v>DR/TRV/23-24/79000197</v>
          </cell>
          <cell r="C56" t="str">
            <v>CTRV24/079000124</v>
          </cell>
        </row>
        <row r="57">
          <cell r="B57" t="str">
            <v>DR/TRV/23-24/79000198</v>
          </cell>
          <cell r="C57" t="str">
            <v>CTRV24/079000125</v>
          </cell>
        </row>
        <row r="58">
          <cell r="B58" t="str">
            <v>DR/TRV/23-24/79000199</v>
          </cell>
          <cell r="C58" t="str">
            <v>CTRV24/079000126</v>
          </cell>
        </row>
        <row r="59">
          <cell r="B59" t="str">
            <v>DR/TRV/23-24/79000209</v>
          </cell>
          <cell r="C59" t="str">
            <v>CTRV24/079000128</v>
          </cell>
        </row>
        <row r="60">
          <cell r="B60" t="str">
            <v>DR/TRV/23-24/79000200</v>
          </cell>
          <cell r="C60" t="str">
            <v>CTRV24/079000131</v>
          </cell>
        </row>
        <row r="61">
          <cell r="B61" t="str">
            <v>DR/TRV/23-24/79000203</v>
          </cell>
          <cell r="C61" t="str">
            <v>CTRV24/079000134</v>
          </cell>
        </row>
        <row r="62">
          <cell r="B62" t="str">
            <v>DR/TRV/23-24/79000190</v>
          </cell>
          <cell r="C62" t="str">
            <v>CTRV24/079000135</v>
          </cell>
        </row>
        <row r="63">
          <cell r="B63" t="str">
            <v>DR/TRV/23-24/79000212</v>
          </cell>
          <cell r="C63" t="str">
            <v>CTRV24/079000136</v>
          </cell>
        </row>
        <row r="64">
          <cell r="B64" t="str">
            <v>DR/TRV/23-24/79000185</v>
          </cell>
          <cell r="C64" t="str">
            <v>CTRV24/079000133</v>
          </cell>
        </row>
        <row r="65">
          <cell r="B65" t="str">
            <v>DR/TRV/23-24/79000201</v>
          </cell>
          <cell r="C65" t="str">
            <v>CTRV24/079000138</v>
          </cell>
        </row>
        <row r="66">
          <cell r="B66" t="str">
            <v>DR/TRV/23-24/79000202</v>
          </cell>
          <cell r="C66" t="str">
            <v>CTRV24/079000137</v>
          </cell>
        </row>
        <row r="67">
          <cell r="B67" t="str">
            <v>DR/CAL/23-24/81000118</v>
          </cell>
          <cell r="C67" t="str">
            <v>CIKL24/025000038</v>
          </cell>
        </row>
        <row r="68">
          <cell r="B68" t="str">
            <v>DR/TRV/23-24/79000237</v>
          </cell>
          <cell r="C68" t="str">
            <v>CTRV24/079000139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"/>
  <sheetViews>
    <sheetView workbookViewId="0">
      <pane ySplit="1" topLeftCell="A54" activePane="bottomLeft" state="frozen"/>
      <selection pane="bottomLeft" activeCell="D65" sqref="D65"/>
    </sheetView>
  </sheetViews>
  <sheetFormatPr defaultColWidth="9.1796875" defaultRowHeight="14.5" x14ac:dyDescent="0.35"/>
  <cols>
    <col min="1" max="1" width="6.26953125" style="1" customWidth="1"/>
    <col min="2" max="2" width="14.81640625" style="1" customWidth="1"/>
    <col min="3" max="3" width="13.7265625" style="1" customWidth="1"/>
    <col min="4" max="5" width="16.1796875" style="1" customWidth="1"/>
    <col min="6" max="6" width="24.453125" style="1" bestFit="1" customWidth="1"/>
    <col min="7" max="7" width="25.54296875" style="1" customWidth="1"/>
    <col min="8" max="8" width="9.1796875" style="1" customWidth="1"/>
    <col min="9" max="9" width="13.1796875" style="1" customWidth="1"/>
    <col min="10" max="24" width="9.1796875" style="1" customWidth="1"/>
    <col min="25" max="25" width="11.54296875" style="2" bestFit="1" customWidth="1"/>
    <col min="26" max="16384" width="9.1796875" style="1"/>
  </cols>
  <sheetData>
    <row r="1" spans="1:26" s="31" customFormat="1" ht="58" x14ac:dyDescent="0.35">
      <c r="A1" s="27" t="s">
        <v>19</v>
      </c>
      <c r="B1" s="28" t="s">
        <v>3</v>
      </c>
      <c r="C1" s="27" t="s">
        <v>2</v>
      </c>
      <c r="D1" s="28" t="s">
        <v>21</v>
      </c>
      <c r="E1" s="28" t="s">
        <v>22</v>
      </c>
      <c r="F1" s="29" t="s">
        <v>89</v>
      </c>
      <c r="G1" s="28" t="s">
        <v>0</v>
      </c>
      <c r="H1" s="28" t="s">
        <v>1</v>
      </c>
      <c r="I1" s="30" t="s">
        <v>18</v>
      </c>
      <c r="J1" s="27" t="s">
        <v>4</v>
      </c>
      <c r="K1" s="27" t="s">
        <v>5</v>
      </c>
      <c r="L1" s="27" t="s">
        <v>6</v>
      </c>
      <c r="M1" s="27" t="s">
        <v>7</v>
      </c>
      <c r="N1" s="27" t="s">
        <v>8</v>
      </c>
      <c r="O1" s="27" t="s">
        <v>9</v>
      </c>
      <c r="P1" s="27" t="s">
        <v>10</v>
      </c>
      <c r="Q1" s="27" t="s">
        <v>11</v>
      </c>
      <c r="R1" s="27" t="s">
        <v>12</v>
      </c>
      <c r="S1" s="27" t="s">
        <v>13</v>
      </c>
      <c r="T1" s="27" t="s">
        <v>14</v>
      </c>
      <c r="U1" s="27" t="s">
        <v>15</v>
      </c>
      <c r="V1" s="27" t="s">
        <v>16</v>
      </c>
      <c r="W1" s="27" t="s">
        <v>23</v>
      </c>
      <c r="X1" s="27" t="s">
        <v>17</v>
      </c>
      <c r="Y1" s="27" t="s">
        <v>20</v>
      </c>
    </row>
    <row r="2" spans="1:26" x14ac:dyDescent="0.35">
      <c r="A2" s="32">
        <v>1</v>
      </c>
      <c r="B2" s="15" t="s">
        <v>130</v>
      </c>
      <c r="C2" s="15" t="s">
        <v>138</v>
      </c>
      <c r="D2" s="14" t="str">
        <f>VLOOKUP(F2,[1]Sheet1!$B:$C,2,0)</f>
        <v>CTRV24/079000075</v>
      </c>
      <c r="E2" s="14">
        <v>45081</v>
      </c>
      <c r="F2" s="21" t="s">
        <v>24</v>
      </c>
      <c r="G2" s="21" t="s">
        <v>90</v>
      </c>
      <c r="H2" s="12" t="s">
        <v>157</v>
      </c>
      <c r="I2" s="32" t="s">
        <v>159</v>
      </c>
      <c r="J2" s="15">
        <v>166740</v>
      </c>
      <c r="K2" s="15">
        <v>166787</v>
      </c>
      <c r="L2" s="16">
        <v>0.75</v>
      </c>
      <c r="M2" s="16">
        <v>0.83333333333333337</v>
      </c>
      <c r="N2" s="25">
        <v>8.3333333335758653E-2</v>
      </c>
      <c r="O2" s="15">
        <v>47</v>
      </c>
      <c r="P2" s="15"/>
      <c r="Q2" s="15">
        <v>17</v>
      </c>
      <c r="R2" s="15"/>
      <c r="S2" s="15">
        <v>20</v>
      </c>
      <c r="T2" s="15">
        <v>1250</v>
      </c>
      <c r="U2" s="26"/>
      <c r="V2" s="32">
        <f>S2*Q2</f>
        <v>340</v>
      </c>
      <c r="W2" s="32"/>
      <c r="X2" s="15"/>
      <c r="Y2" s="15">
        <f>SUM(T2:X2)</f>
        <v>1590</v>
      </c>
      <c r="Z2" s="33"/>
    </row>
    <row r="3" spans="1:26" x14ac:dyDescent="0.35">
      <c r="A3" s="32">
        <v>2</v>
      </c>
      <c r="B3" s="15" t="s">
        <v>130</v>
      </c>
      <c r="C3" s="15" t="s">
        <v>138</v>
      </c>
      <c r="D3" s="62" t="str">
        <f>VLOOKUP(F3,[1]Sheet1!$B:$C,2,0)</f>
        <v>CTRV24/079000098</v>
      </c>
      <c r="E3" s="14">
        <v>45081</v>
      </c>
      <c r="F3" s="21" t="s">
        <v>25</v>
      </c>
      <c r="G3" s="21" t="s">
        <v>91</v>
      </c>
      <c r="H3" s="12" t="s">
        <v>157</v>
      </c>
      <c r="I3" s="32" t="s">
        <v>159</v>
      </c>
      <c r="J3" s="15">
        <v>166787</v>
      </c>
      <c r="K3" s="15">
        <v>166819</v>
      </c>
      <c r="L3" s="16">
        <v>0.8125</v>
      </c>
      <c r="M3" s="16">
        <v>0.95833333333333337</v>
      </c>
      <c r="N3" s="25">
        <v>0.14583333333575865</v>
      </c>
      <c r="O3" s="15">
        <v>32</v>
      </c>
      <c r="P3" s="15">
        <v>0.5</v>
      </c>
      <c r="Q3" s="15">
        <v>2</v>
      </c>
      <c r="R3" s="15">
        <v>250</v>
      </c>
      <c r="S3" s="15">
        <v>20</v>
      </c>
      <c r="T3" s="15">
        <v>1250</v>
      </c>
      <c r="U3" s="26">
        <f t="shared" ref="U3:U8" si="0">R3*P3</f>
        <v>125</v>
      </c>
      <c r="V3" s="32">
        <f>S3*Q3</f>
        <v>40</v>
      </c>
      <c r="W3" s="32"/>
      <c r="X3" s="15"/>
      <c r="Y3" s="15">
        <f t="shared" ref="Y3:Y62" si="1">SUM(T3:X3)</f>
        <v>1415</v>
      </c>
      <c r="Z3" s="33"/>
    </row>
    <row r="4" spans="1:26" x14ac:dyDescent="0.35">
      <c r="A4" s="32">
        <v>3</v>
      </c>
      <c r="B4" s="15" t="s">
        <v>131</v>
      </c>
      <c r="C4" s="15" t="s">
        <v>139</v>
      </c>
      <c r="D4" s="62" t="str">
        <f>VLOOKUP(F4,[1]Sheet1!$B:$C,2,0)</f>
        <v>CTRV24/079000076</v>
      </c>
      <c r="E4" s="14">
        <v>45082</v>
      </c>
      <c r="F4" s="21" t="s">
        <v>26</v>
      </c>
      <c r="G4" s="21" t="s">
        <v>92</v>
      </c>
      <c r="H4" s="12" t="s">
        <v>157</v>
      </c>
      <c r="I4" s="32" t="s">
        <v>160</v>
      </c>
      <c r="J4" s="15">
        <v>233648</v>
      </c>
      <c r="K4" s="15">
        <v>233702</v>
      </c>
      <c r="L4" s="16">
        <v>0.23958333333333334</v>
      </c>
      <c r="M4" s="16">
        <v>0.625</v>
      </c>
      <c r="N4" s="25">
        <v>0.38541666666424135</v>
      </c>
      <c r="O4" s="15">
        <v>54</v>
      </c>
      <c r="P4" s="15">
        <v>1.25</v>
      </c>
      <c r="Q4" s="15"/>
      <c r="R4" s="15">
        <v>200</v>
      </c>
      <c r="S4" s="15"/>
      <c r="T4" s="15">
        <v>1900</v>
      </c>
      <c r="U4" s="26">
        <f t="shared" si="0"/>
        <v>250</v>
      </c>
      <c r="V4" s="32">
        <f>S4*Q4</f>
        <v>0</v>
      </c>
      <c r="W4" s="32"/>
      <c r="X4" s="15"/>
      <c r="Y4" s="15">
        <f t="shared" si="1"/>
        <v>2150</v>
      </c>
      <c r="Z4" s="33"/>
    </row>
    <row r="5" spans="1:26" x14ac:dyDescent="0.35">
      <c r="A5" s="32">
        <v>4</v>
      </c>
      <c r="B5" s="15" t="s">
        <v>132</v>
      </c>
      <c r="C5" s="15" t="s">
        <v>140</v>
      </c>
      <c r="D5" s="62" t="str">
        <f>VLOOKUP(F5,[1]Sheet1!$B:$C,2,0)</f>
        <v>CTRV24/079000095</v>
      </c>
      <c r="E5" s="14">
        <v>45082</v>
      </c>
      <c r="F5" s="21" t="s">
        <v>27</v>
      </c>
      <c r="G5" s="21" t="s">
        <v>91</v>
      </c>
      <c r="H5" s="12" t="s">
        <v>157</v>
      </c>
      <c r="I5" s="32" t="s">
        <v>160</v>
      </c>
      <c r="J5" s="15">
        <v>161338</v>
      </c>
      <c r="K5" s="15">
        <v>161466</v>
      </c>
      <c r="L5" s="16">
        <v>0.25</v>
      </c>
      <c r="M5" s="16">
        <v>1.0416666666666667</v>
      </c>
      <c r="N5" s="25">
        <v>0.79166666666424135</v>
      </c>
      <c r="O5" s="15">
        <v>128</v>
      </c>
      <c r="P5" s="15">
        <v>11</v>
      </c>
      <c r="Q5" s="15">
        <v>48</v>
      </c>
      <c r="R5" s="15">
        <v>325</v>
      </c>
      <c r="S5" s="15">
        <v>23</v>
      </c>
      <c r="T5" s="15">
        <v>3250</v>
      </c>
      <c r="U5" s="26">
        <f t="shared" si="0"/>
        <v>3575</v>
      </c>
      <c r="V5" s="32">
        <f>S5*Q5</f>
        <v>1104</v>
      </c>
      <c r="W5" s="32"/>
      <c r="X5" s="15"/>
      <c r="Y5" s="15">
        <f t="shared" si="1"/>
        <v>7929</v>
      </c>
      <c r="Z5" s="33"/>
    </row>
    <row r="6" spans="1:26" ht="15" customHeight="1" x14ac:dyDescent="0.5">
      <c r="A6" s="32">
        <v>5</v>
      </c>
      <c r="B6" s="15" t="s">
        <v>131</v>
      </c>
      <c r="C6" s="22" t="s">
        <v>141</v>
      </c>
      <c r="D6" s="62" t="str">
        <f>VLOOKUP(F6,[1]Sheet1!$B:$C,2,0)</f>
        <v>CIKL24/025000040</v>
      </c>
      <c r="E6" s="14">
        <v>45082</v>
      </c>
      <c r="F6" s="21" t="s">
        <v>28</v>
      </c>
      <c r="G6" s="22" t="s">
        <v>93</v>
      </c>
      <c r="H6" s="12" t="s">
        <v>157</v>
      </c>
      <c r="I6" s="32" t="s">
        <v>160</v>
      </c>
      <c r="J6" s="15">
        <v>198883</v>
      </c>
      <c r="K6" s="15">
        <v>198977</v>
      </c>
      <c r="L6" s="16">
        <v>0.40625</v>
      </c>
      <c r="M6" s="16">
        <v>0.91666666666666663</v>
      </c>
      <c r="N6" s="25">
        <v>0.51041666666424135</v>
      </c>
      <c r="O6" s="15">
        <v>94</v>
      </c>
      <c r="P6" s="15">
        <v>4.25</v>
      </c>
      <c r="Q6" s="15">
        <v>14</v>
      </c>
      <c r="R6" s="15">
        <v>200</v>
      </c>
      <c r="S6" s="15">
        <v>16</v>
      </c>
      <c r="T6" s="15">
        <v>1900</v>
      </c>
      <c r="U6" s="26">
        <f t="shared" si="0"/>
        <v>850</v>
      </c>
      <c r="V6" s="32">
        <f>S6*Q6</f>
        <v>224</v>
      </c>
      <c r="W6" s="32"/>
      <c r="X6" s="34"/>
      <c r="Y6" s="15">
        <f t="shared" si="1"/>
        <v>2974</v>
      </c>
      <c r="Z6" s="33"/>
    </row>
    <row r="7" spans="1:26" ht="15" customHeight="1" x14ac:dyDescent="0.5">
      <c r="A7" s="32">
        <v>6</v>
      </c>
      <c r="B7" s="15" t="s">
        <v>130</v>
      </c>
      <c r="C7" s="15" t="s">
        <v>138</v>
      </c>
      <c r="D7" s="62" t="str">
        <f>VLOOKUP(F7,[1]Sheet1!$B:$C,2,0)</f>
        <v>CTRV24/079000097</v>
      </c>
      <c r="E7" s="14">
        <v>45083</v>
      </c>
      <c r="F7" s="21" t="s">
        <v>29</v>
      </c>
      <c r="G7" s="21" t="s">
        <v>91</v>
      </c>
      <c r="H7" s="12" t="s">
        <v>157</v>
      </c>
      <c r="I7" s="32" t="s">
        <v>160</v>
      </c>
      <c r="J7" s="15">
        <v>166978</v>
      </c>
      <c r="K7" s="15">
        <v>167006</v>
      </c>
      <c r="L7" s="16">
        <v>0.25</v>
      </c>
      <c r="M7" s="16">
        <v>0.95833333333333337</v>
      </c>
      <c r="N7" s="25">
        <v>0.70833333333575865</v>
      </c>
      <c r="O7" s="15">
        <v>28</v>
      </c>
      <c r="P7" s="15">
        <v>9</v>
      </c>
      <c r="Q7" s="15"/>
      <c r="R7" s="15">
        <v>250</v>
      </c>
      <c r="S7" s="15"/>
      <c r="T7" s="15">
        <v>2600</v>
      </c>
      <c r="U7" s="26">
        <f t="shared" si="0"/>
        <v>2250</v>
      </c>
      <c r="V7" s="32"/>
      <c r="W7" s="32"/>
      <c r="X7" s="34"/>
      <c r="Y7" s="15">
        <f t="shared" si="1"/>
        <v>4850</v>
      </c>
      <c r="Z7" s="33"/>
    </row>
    <row r="8" spans="1:26" x14ac:dyDescent="0.35">
      <c r="A8" s="32">
        <v>7</v>
      </c>
      <c r="B8" s="15" t="s">
        <v>131</v>
      </c>
      <c r="C8" s="22" t="s">
        <v>141</v>
      </c>
      <c r="D8" s="62" t="str">
        <f>VLOOKUP(F8,[1]Sheet1!$B:$C,2,0)</f>
        <v>CIKL24/025000040</v>
      </c>
      <c r="E8" s="14">
        <v>45083</v>
      </c>
      <c r="F8" s="21" t="s">
        <v>30</v>
      </c>
      <c r="G8" s="22" t="s">
        <v>93</v>
      </c>
      <c r="H8" s="12" t="s">
        <v>157</v>
      </c>
      <c r="I8" s="35" t="s">
        <v>160</v>
      </c>
      <c r="J8" s="15">
        <v>198977</v>
      </c>
      <c r="K8" s="15">
        <v>199019</v>
      </c>
      <c r="L8" s="16">
        <v>0.29166666666666669</v>
      </c>
      <c r="M8" s="16">
        <v>0.75</v>
      </c>
      <c r="N8" s="25">
        <v>0.45833333333575865</v>
      </c>
      <c r="O8" s="15">
        <v>42</v>
      </c>
      <c r="P8" s="15">
        <v>3</v>
      </c>
      <c r="Q8" s="15"/>
      <c r="R8" s="15">
        <v>200</v>
      </c>
      <c r="S8" s="15"/>
      <c r="T8" s="15">
        <v>1900</v>
      </c>
      <c r="U8" s="26">
        <f t="shared" si="0"/>
        <v>600</v>
      </c>
      <c r="V8" s="32"/>
      <c r="W8" s="32"/>
      <c r="X8" s="15"/>
      <c r="Y8" s="15">
        <f t="shared" si="1"/>
        <v>2500</v>
      </c>
      <c r="Z8" s="33"/>
    </row>
    <row r="9" spans="1:26" ht="15.75" customHeight="1" x14ac:dyDescent="0.35">
      <c r="A9" s="32">
        <v>8</v>
      </c>
      <c r="B9" s="15" t="s">
        <v>130</v>
      </c>
      <c r="C9" s="15" t="s">
        <v>138</v>
      </c>
      <c r="D9" s="62" t="str">
        <f>VLOOKUP(F9,[1]Sheet1!$B:$C,2,0)</f>
        <v>CTRV24/079000100</v>
      </c>
      <c r="E9" s="14">
        <v>45084</v>
      </c>
      <c r="F9" s="21" t="s">
        <v>31</v>
      </c>
      <c r="G9" s="21" t="s">
        <v>91</v>
      </c>
      <c r="H9" s="12" t="s">
        <v>157</v>
      </c>
      <c r="I9" s="35" t="s">
        <v>160</v>
      </c>
      <c r="J9" s="15">
        <v>167006</v>
      </c>
      <c r="K9" s="15">
        <v>167033</v>
      </c>
      <c r="L9" s="16">
        <v>0.25</v>
      </c>
      <c r="M9" s="16">
        <v>0.5</v>
      </c>
      <c r="N9" s="25">
        <v>0.25</v>
      </c>
      <c r="O9" s="15">
        <v>27</v>
      </c>
      <c r="P9" s="15"/>
      <c r="Q9" s="15"/>
      <c r="R9" s="15"/>
      <c r="S9" s="15"/>
      <c r="T9" s="15">
        <v>2600</v>
      </c>
      <c r="U9" s="26"/>
      <c r="V9" s="32"/>
      <c r="W9" s="32"/>
      <c r="X9" s="15"/>
      <c r="Y9" s="15">
        <f t="shared" si="1"/>
        <v>2600</v>
      </c>
      <c r="Z9" s="33"/>
    </row>
    <row r="10" spans="1:26" ht="16.5" customHeight="1" x14ac:dyDescent="0.35">
      <c r="A10" s="32">
        <v>9</v>
      </c>
      <c r="B10" s="15" t="s">
        <v>132</v>
      </c>
      <c r="C10" s="22" t="s">
        <v>142</v>
      </c>
      <c r="D10" s="62" t="str">
        <f>VLOOKUP(F10,[1]Sheet1!$B:$C,2,0)</f>
        <v>CIKL24/025000042</v>
      </c>
      <c r="E10" s="14">
        <v>45085</v>
      </c>
      <c r="F10" s="21" t="s">
        <v>32</v>
      </c>
      <c r="G10" s="21" t="s">
        <v>94</v>
      </c>
      <c r="H10" s="12" t="s">
        <v>158</v>
      </c>
      <c r="I10" s="35" t="s">
        <v>161</v>
      </c>
      <c r="J10" s="15">
        <v>209242</v>
      </c>
      <c r="K10" s="15">
        <v>209832</v>
      </c>
      <c r="L10" s="24">
        <v>0.41666666666666669</v>
      </c>
      <c r="M10" s="24">
        <v>0.875</v>
      </c>
      <c r="N10" s="25">
        <v>1.4583333333357587</v>
      </c>
      <c r="O10" s="15">
        <v>590</v>
      </c>
      <c r="P10" s="15"/>
      <c r="Q10" s="15">
        <v>340</v>
      </c>
      <c r="R10" s="15"/>
      <c r="S10" s="15">
        <v>24</v>
      </c>
      <c r="T10" s="15">
        <v>6000</v>
      </c>
      <c r="U10" s="26"/>
      <c r="V10" s="32">
        <f>S10*Q10</f>
        <v>8160</v>
      </c>
      <c r="W10" s="32">
        <v>750</v>
      </c>
      <c r="X10" s="15"/>
      <c r="Y10" s="15">
        <f t="shared" si="1"/>
        <v>14910</v>
      </c>
      <c r="Z10" s="33"/>
    </row>
    <row r="11" spans="1:26" x14ac:dyDescent="0.35">
      <c r="A11" s="32">
        <v>10</v>
      </c>
      <c r="B11" s="15" t="s">
        <v>131</v>
      </c>
      <c r="C11" s="22" t="s">
        <v>141</v>
      </c>
      <c r="D11" s="62" t="str">
        <f>VLOOKUP(F11,[1]Sheet1!$B:$C,2,0)</f>
        <v>CIKL24/025000040</v>
      </c>
      <c r="E11" s="14">
        <v>45084</v>
      </c>
      <c r="F11" s="22" t="s">
        <v>33</v>
      </c>
      <c r="G11" s="22" t="s">
        <v>95</v>
      </c>
      <c r="H11" s="12" t="s">
        <v>157</v>
      </c>
      <c r="I11" s="35" t="s">
        <v>160</v>
      </c>
      <c r="J11" s="15">
        <v>199019</v>
      </c>
      <c r="K11" s="15">
        <v>199083</v>
      </c>
      <c r="L11" s="24">
        <v>0.39583333333333331</v>
      </c>
      <c r="M11" s="24">
        <v>0.70833333333333337</v>
      </c>
      <c r="N11" s="25">
        <v>0.3125</v>
      </c>
      <c r="O11" s="15">
        <v>64</v>
      </c>
      <c r="P11" s="15"/>
      <c r="Q11" s="15"/>
      <c r="R11" s="15"/>
      <c r="S11" s="15"/>
      <c r="T11" s="15">
        <v>1900</v>
      </c>
      <c r="U11" s="26"/>
      <c r="V11" s="32"/>
      <c r="W11" s="32"/>
      <c r="X11" s="15"/>
      <c r="Y11" s="15">
        <f t="shared" si="1"/>
        <v>1900</v>
      </c>
      <c r="Z11" s="33"/>
    </row>
    <row r="12" spans="1:26" ht="15" customHeight="1" x14ac:dyDescent="0.35">
      <c r="A12" s="32">
        <v>11</v>
      </c>
      <c r="B12" s="15" t="s">
        <v>130</v>
      </c>
      <c r="C12" s="15" t="s">
        <v>138</v>
      </c>
      <c r="D12" s="62" t="str">
        <f>VLOOKUP(F12,[1]Sheet1!$B:$C,2,0)</f>
        <v>CTRV24/079000099</v>
      </c>
      <c r="E12" s="14">
        <v>45085</v>
      </c>
      <c r="F12" s="21" t="s">
        <v>34</v>
      </c>
      <c r="G12" s="21" t="s">
        <v>91</v>
      </c>
      <c r="H12" s="12" t="s">
        <v>157</v>
      </c>
      <c r="I12" s="35" t="s">
        <v>160</v>
      </c>
      <c r="J12" s="15">
        <v>167033</v>
      </c>
      <c r="K12" s="15">
        <v>167058</v>
      </c>
      <c r="L12" s="16">
        <v>0.25</v>
      </c>
      <c r="M12" s="16">
        <v>0.5</v>
      </c>
      <c r="N12" s="25">
        <v>0.25</v>
      </c>
      <c r="O12" s="15">
        <v>25</v>
      </c>
      <c r="P12" s="15"/>
      <c r="Q12" s="15"/>
      <c r="R12" s="15"/>
      <c r="S12" s="15"/>
      <c r="T12" s="15">
        <v>2600</v>
      </c>
      <c r="U12" s="26"/>
      <c r="V12" s="32"/>
      <c r="W12" s="32"/>
      <c r="X12" s="15"/>
      <c r="Y12" s="15">
        <f t="shared" si="1"/>
        <v>2600</v>
      </c>
      <c r="Z12" s="33"/>
    </row>
    <row r="13" spans="1:26" s="33" customFormat="1" ht="15" customHeight="1" x14ac:dyDescent="0.35">
      <c r="A13" s="32">
        <v>12</v>
      </c>
      <c r="B13" s="15" t="s">
        <v>132</v>
      </c>
      <c r="C13" s="15" t="s">
        <v>143</v>
      </c>
      <c r="D13" s="62" t="str">
        <f>VLOOKUP(F13,[1]Sheet1!$B:$C,2,0)</f>
        <v>CIKL24/025000040</v>
      </c>
      <c r="E13" s="14">
        <v>45085</v>
      </c>
      <c r="F13" s="22" t="s">
        <v>35</v>
      </c>
      <c r="G13" s="22" t="s">
        <v>95</v>
      </c>
      <c r="H13" s="12" t="s">
        <v>157</v>
      </c>
      <c r="I13" s="35" t="s">
        <v>160</v>
      </c>
      <c r="J13" s="15">
        <v>72963</v>
      </c>
      <c r="K13" s="15">
        <v>73061</v>
      </c>
      <c r="L13" s="24">
        <v>0.39583333333333331</v>
      </c>
      <c r="M13" s="24">
        <v>0.8125</v>
      </c>
      <c r="N13" s="25">
        <v>0.41666666666424135</v>
      </c>
      <c r="O13" s="15">
        <v>98</v>
      </c>
      <c r="P13" s="15">
        <v>2</v>
      </c>
      <c r="Q13" s="15">
        <v>18</v>
      </c>
      <c r="R13" s="15">
        <v>325</v>
      </c>
      <c r="S13" s="15">
        <v>23</v>
      </c>
      <c r="T13" s="15">
        <v>3250</v>
      </c>
      <c r="U13" s="26">
        <f>R13*P13</f>
        <v>650</v>
      </c>
      <c r="V13" s="32">
        <f>S13*Q13</f>
        <v>414</v>
      </c>
      <c r="W13" s="32"/>
      <c r="X13" s="15"/>
      <c r="Y13" s="15">
        <f t="shared" si="1"/>
        <v>4314</v>
      </c>
    </row>
    <row r="14" spans="1:26" s="33" customFormat="1" x14ac:dyDescent="0.35">
      <c r="A14" s="32">
        <v>13</v>
      </c>
      <c r="B14" s="15" t="s">
        <v>130</v>
      </c>
      <c r="C14" s="15" t="s">
        <v>138</v>
      </c>
      <c r="D14" s="62" t="str">
        <f>VLOOKUP(F14,[1]Sheet1!$B:$C,2,0)</f>
        <v>CTRV24/079000096</v>
      </c>
      <c r="E14" s="14">
        <v>45086</v>
      </c>
      <c r="F14" s="21" t="s">
        <v>36</v>
      </c>
      <c r="G14" s="21" t="s">
        <v>91</v>
      </c>
      <c r="H14" s="12" t="s">
        <v>157</v>
      </c>
      <c r="I14" s="35" t="s">
        <v>160</v>
      </c>
      <c r="J14" s="15">
        <v>167073</v>
      </c>
      <c r="K14" s="15">
        <v>167097</v>
      </c>
      <c r="L14" s="16">
        <v>0.25</v>
      </c>
      <c r="M14" s="16">
        <v>0.60416666666666663</v>
      </c>
      <c r="N14" s="25">
        <v>0.35416666666424135</v>
      </c>
      <c r="O14" s="15">
        <v>24</v>
      </c>
      <c r="P14" s="15">
        <v>0.5</v>
      </c>
      <c r="Q14" s="15"/>
      <c r="R14" s="15">
        <v>250</v>
      </c>
      <c r="S14" s="15"/>
      <c r="T14" s="15">
        <v>2600</v>
      </c>
      <c r="U14" s="26">
        <f>R14*P14</f>
        <v>125</v>
      </c>
      <c r="V14" s="32"/>
      <c r="W14" s="32"/>
      <c r="X14" s="15"/>
      <c r="Y14" s="15">
        <f t="shared" si="1"/>
        <v>2725</v>
      </c>
    </row>
    <row r="15" spans="1:26" s="33" customFormat="1" ht="15" customHeight="1" x14ac:dyDescent="0.35">
      <c r="A15" s="32">
        <v>14</v>
      </c>
      <c r="B15" s="15" t="s">
        <v>132</v>
      </c>
      <c r="C15" s="15" t="s">
        <v>143</v>
      </c>
      <c r="D15" s="62" t="str">
        <f>VLOOKUP(F15,[1]Sheet1!$B:$C,2,0)</f>
        <v>CIKL24/025000040</v>
      </c>
      <c r="E15" s="14">
        <v>45086</v>
      </c>
      <c r="F15" s="22" t="s">
        <v>37</v>
      </c>
      <c r="G15" s="22" t="s">
        <v>95</v>
      </c>
      <c r="H15" s="12" t="s">
        <v>157</v>
      </c>
      <c r="I15" s="35" t="s">
        <v>160</v>
      </c>
      <c r="J15" s="15">
        <v>73061</v>
      </c>
      <c r="K15" s="15">
        <v>73116</v>
      </c>
      <c r="L15" s="24">
        <v>0.39583333333333331</v>
      </c>
      <c r="M15" s="24">
        <v>0.8125</v>
      </c>
      <c r="N15" s="25">
        <v>0.41666666666424135</v>
      </c>
      <c r="O15" s="15">
        <v>55</v>
      </c>
      <c r="P15" s="15">
        <v>2</v>
      </c>
      <c r="Q15" s="15"/>
      <c r="R15" s="15">
        <v>325</v>
      </c>
      <c r="S15" s="15"/>
      <c r="T15" s="15">
        <v>3250</v>
      </c>
      <c r="U15" s="26">
        <f>R15*P15</f>
        <v>650</v>
      </c>
      <c r="V15" s="32"/>
      <c r="W15" s="32"/>
      <c r="X15" s="15"/>
      <c r="Y15" s="15">
        <f t="shared" si="1"/>
        <v>3900</v>
      </c>
    </row>
    <row r="16" spans="1:26" s="33" customFormat="1" ht="15" customHeight="1" x14ac:dyDescent="0.35">
      <c r="A16" s="32">
        <v>15</v>
      </c>
      <c r="B16" s="15" t="s">
        <v>132</v>
      </c>
      <c r="C16" s="22" t="s">
        <v>142</v>
      </c>
      <c r="D16" s="62" t="str">
        <f>VLOOKUP(F16,[1]Sheet1!$B:$C,2,0)</f>
        <v>CIKL24/025000042</v>
      </c>
      <c r="E16" s="14">
        <v>45086</v>
      </c>
      <c r="F16" s="21" t="s">
        <v>38</v>
      </c>
      <c r="G16" s="21" t="s">
        <v>94</v>
      </c>
      <c r="H16" s="12" t="s">
        <v>158</v>
      </c>
      <c r="I16" s="35" t="s">
        <v>160</v>
      </c>
      <c r="J16" s="15">
        <v>209822</v>
      </c>
      <c r="K16" s="15">
        <v>209937</v>
      </c>
      <c r="L16" s="24">
        <v>0.3125</v>
      </c>
      <c r="M16" s="24">
        <v>0.83333333333333337</v>
      </c>
      <c r="N16" s="25">
        <v>0.52083333333575865</v>
      </c>
      <c r="O16" s="15">
        <v>115</v>
      </c>
      <c r="P16" s="15">
        <v>4.5</v>
      </c>
      <c r="Q16" s="32">
        <v>35</v>
      </c>
      <c r="R16" s="32">
        <v>350</v>
      </c>
      <c r="S16" s="32">
        <v>24</v>
      </c>
      <c r="T16" s="32">
        <v>3900</v>
      </c>
      <c r="U16" s="26">
        <f>R16*P16</f>
        <v>1575</v>
      </c>
      <c r="V16" s="32">
        <f>S16*Q16</f>
        <v>840</v>
      </c>
      <c r="W16" s="32"/>
      <c r="X16" s="15"/>
      <c r="Y16" s="15">
        <f t="shared" si="1"/>
        <v>6315</v>
      </c>
    </row>
    <row r="17" spans="1:25" s="7" customFormat="1" x14ac:dyDescent="0.35">
      <c r="A17" s="32">
        <v>16</v>
      </c>
      <c r="B17" s="15" t="s">
        <v>133</v>
      </c>
      <c r="C17" s="15" t="s">
        <v>144</v>
      </c>
      <c r="D17" s="62" t="str">
        <f>VLOOKUP(F17,[1]Sheet1!$B:$C,2,0)</f>
        <v>CTRV24/079000105</v>
      </c>
      <c r="E17" s="14">
        <v>45089</v>
      </c>
      <c r="F17" s="21" t="s">
        <v>39</v>
      </c>
      <c r="G17" s="21" t="s">
        <v>96</v>
      </c>
      <c r="H17" s="12" t="s">
        <v>157</v>
      </c>
      <c r="I17" s="35" t="s">
        <v>160</v>
      </c>
      <c r="J17" s="15">
        <v>313993</v>
      </c>
      <c r="K17" s="15">
        <v>314037</v>
      </c>
      <c r="L17" s="16">
        <v>0.47916666666666669</v>
      </c>
      <c r="M17" s="16">
        <v>0.89583333333333337</v>
      </c>
      <c r="N17" s="25">
        <v>0.41666666667151731</v>
      </c>
      <c r="O17" s="15">
        <v>44</v>
      </c>
      <c r="P17" s="15">
        <v>2</v>
      </c>
      <c r="Q17" s="15"/>
      <c r="R17" s="15">
        <v>200</v>
      </c>
      <c r="S17" s="15"/>
      <c r="T17" s="15">
        <v>1900</v>
      </c>
      <c r="U17" s="26">
        <f>R17*P17</f>
        <v>400</v>
      </c>
      <c r="V17" s="32"/>
      <c r="W17" s="32"/>
      <c r="X17" s="15"/>
      <c r="Y17" s="15">
        <f t="shared" si="1"/>
        <v>2300</v>
      </c>
    </row>
    <row r="18" spans="1:25" s="7" customFormat="1" x14ac:dyDescent="0.35">
      <c r="A18" s="32">
        <v>17</v>
      </c>
      <c r="B18" s="15" t="s">
        <v>133</v>
      </c>
      <c r="C18" s="15" t="s">
        <v>145</v>
      </c>
      <c r="D18" s="62" t="str">
        <f>VLOOKUP(F18,[1]Sheet1!$B:$C,2,0)</f>
        <v>CIKL24/025000051</v>
      </c>
      <c r="E18" s="14">
        <v>45091</v>
      </c>
      <c r="F18" s="21" t="s">
        <v>40</v>
      </c>
      <c r="G18" s="15" t="s">
        <v>97</v>
      </c>
      <c r="H18" s="12" t="s">
        <v>158</v>
      </c>
      <c r="I18" s="35" t="s">
        <v>161</v>
      </c>
      <c r="J18" s="15">
        <v>252619</v>
      </c>
      <c r="K18" s="15">
        <v>252989</v>
      </c>
      <c r="L18" s="16">
        <v>0.3125</v>
      </c>
      <c r="M18" s="16">
        <v>6.25E-2</v>
      </c>
      <c r="N18" s="25">
        <v>0.75</v>
      </c>
      <c r="O18" s="15">
        <v>370</v>
      </c>
      <c r="P18" s="15"/>
      <c r="Q18" s="15">
        <v>120</v>
      </c>
      <c r="R18" s="15"/>
      <c r="S18" s="15">
        <v>17</v>
      </c>
      <c r="T18" s="15">
        <v>4500</v>
      </c>
      <c r="U18" s="26"/>
      <c r="V18" s="32">
        <f>S18*Q18</f>
        <v>2040</v>
      </c>
      <c r="W18" s="32">
        <v>400</v>
      </c>
      <c r="X18" s="15"/>
      <c r="Y18" s="15">
        <f t="shared" si="1"/>
        <v>6940</v>
      </c>
    </row>
    <row r="19" spans="1:25" s="7" customFormat="1" x14ac:dyDescent="0.35">
      <c r="A19" s="32">
        <v>18</v>
      </c>
      <c r="B19" s="15" t="s">
        <v>130</v>
      </c>
      <c r="C19" s="15" t="s">
        <v>146</v>
      </c>
      <c r="D19" s="62" t="str">
        <f>VLOOKUP(F19,[1]Sheet1!$B:$C,2,0)</f>
        <v>CTRV24/079000080</v>
      </c>
      <c r="E19" s="14">
        <v>45091</v>
      </c>
      <c r="F19" s="15" t="s">
        <v>41</v>
      </c>
      <c r="G19" s="21" t="s">
        <v>98</v>
      </c>
      <c r="H19" s="12" t="s">
        <v>157</v>
      </c>
      <c r="I19" s="35" t="s">
        <v>160</v>
      </c>
      <c r="J19" s="15">
        <v>279162</v>
      </c>
      <c r="K19" s="15">
        <v>279219</v>
      </c>
      <c r="L19" s="16">
        <v>0.5</v>
      </c>
      <c r="M19" s="16">
        <v>0.85416666666666663</v>
      </c>
      <c r="N19" s="25">
        <v>0.35416666666424135</v>
      </c>
      <c r="O19" s="15">
        <v>57</v>
      </c>
      <c r="P19" s="15">
        <v>0.5</v>
      </c>
      <c r="Q19" s="15"/>
      <c r="R19" s="15">
        <v>250</v>
      </c>
      <c r="S19" s="15"/>
      <c r="T19" s="15">
        <v>2600</v>
      </c>
      <c r="U19" s="26">
        <f>R19*P19</f>
        <v>125</v>
      </c>
      <c r="V19" s="32"/>
      <c r="W19" s="32"/>
      <c r="X19" s="15"/>
      <c r="Y19" s="15">
        <f t="shared" si="1"/>
        <v>2725</v>
      </c>
    </row>
    <row r="20" spans="1:25" s="7" customFormat="1" x14ac:dyDescent="0.35">
      <c r="A20" s="32">
        <v>19</v>
      </c>
      <c r="B20" s="15" t="s">
        <v>130</v>
      </c>
      <c r="C20" s="15" t="s">
        <v>146</v>
      </c>
      <c r="D20" s="62" t="str">
        <f>VLOOKUP(F20,[1]Sheet1!$B:$C,2,0)</f>
        <v>CTRV24/079000081</v>
      </c>
      <c r="E20" s="14">
        <v>45092</v>
      </c>
      <c r="F20" s="15" t="s">
        <v>42</v>
      </c>
      <c r="G20" s="21" t="s">
        <v>98</v>
      </c>
      <c r="H20" s="12" t="s">
        <v>157</v>
      </c>
      <c r="I20" s="35" t="s">
        <v>160</v>
      </c>
      <c r="J20" s="15">
        <v>279219</v>
      </c>
      <c r="K20" s="15">
        <v>279268</v>
      </c>
      <c r="L20" s="16">
        <v>0.35416666666666669</v>
      </c>
      <c r="M20" s="16">
        <v>0.54166666666666663</v>
      </c>
      <c r="N20" s="25">
        <v>0.1875</v>
      </c>
      <c r="O20" s="15">
        <v>49</v>
      </c>
      <c r="P20" s="14"/>
      <c r="Q20" s="15"/>
      <c r="R20" s="15"/>
      <c r="S20" s="15"/>
      <c r="T20" s="15">
        <v>2600</v>
      </c>
      <c r="U20" s="26"/>
      <c r="V20" s="32"/>
      <c r="W20" s="32"/>
      <c r="X20" s="15"/>
      <c r="Y20" s="15">
        <f t="shared" si="1"/>
        <v>2600</v>
      </c>
    </row>
    <row r="21" spans="1:25" s="7" customFormat="1" x14ac:dyDescent="0.35">
      <c r="A21" s="32">
        <v>20</v>
      </c>
      <c r="B21" s="15" t="s">
        <v>134</v>
      </c>
      <c r="C21" s="15" t="s">
        <v>144</v>
      </c>
      <c r="D21" s="62" t="str">
        <f>VLOOKUP(F21,[1]Sheet1!$B:$C,2,0)</f>
        <v>CTRV24/079000108</v>
      </c>
      <c r="E21" s="14">
        <v>45092</v>
      </c>
      <c r="F21" s="15" t="s">
        <v>43</v>
      </c>
      <c r="G21" s="21" t="s">
        <v>99</v>
      </c>
      <c r="H21" s="12" t="s">
        <v>157</v>
      </c>
      <c r="I21" s="35" t="s">
        <v>161</v>
      </c>
      <c r="J21" s="15">
        <v>314192</v>
      </c>
      <c r="K21" s="15">
        <v>314535</v>
      </c>
      <c r="L21" s="16">
        <v>0.41666666666666669</v>
      </c>
      <c r="M21" s="16">
        <v>0.9375</v>
      </c>
      <c r="N21" s="25">
        <v>0.52083333333575865</v>
      </c>
      <c r="O21" s="15">
        <v>343</v>
      </c>
      <c r="P21" s="14"/>
      <c r="Q21" s="15">
        <v>93</v>
      </c>
      <c r="R21" s="15"/>
      <c r="S21" s="15">
        <v>15</v>
      </c>
      <c r="T21" s="15">
        <v>3750</v>
      </c>
      <c r="U21" s="26"/>
      <c r="V21" s="32">
        <f>S21*Q21</f>
        <v>1395</v>
      </c>
      <c r="W21" s="32">
        <v>200</v>
      </c>
      <c r="X21" s="15"/>
      <c r="Y21" s="15">
        <f t="shared" si="1"/>
        <v>5345</v>
      </c>
    </row>
    <row r="22" spans="1:25" s="7" customFormat="1" x14ac:dyDescent="0.35">
      <c r="A22" s="32">
        <v>21</v>
      </c>
      <c r="B22" s="15" t="s">
        <v>134</v>
      </c>
      <c r="C22" s="15" t="s">
        <v>145</v>
      </c>
      <c r="D22" s="62" t="str">
        <f>VLOOKUP(F22,[1]Sheet1!$B:$C,2,0)</f>
        <v>CCAL24/081000089</v>
      </c>
      <c r="E22" s="14">
        <v>45092</v>
      </c>
      <c r="F22" s="36" t="s">
        <v>44</v>
      </c>
      <c r="G22" s="21" t="s">
        <v>100</v>
      </c>
      <c r="H22" s="12" t="s">
        <v>158</v>
      </c>
      <c r="I22" s="35" t="s">
        <v>160</v>
      </c>
      <c r="J22" s="15">
        <v>253283</v>
      </c>
      <c r="K22" s="15">
        <v>253406</v>
      </c>
      <c r="L22" s="16">
        <v>0.25</v>
      </c>
      <c r="M22" s="16">
        <v>0.77083333333333337</v>
      </c>
      <c r="N22" s="25">
        <v>0.52083333333575865</v>
      </c>
      <c r="O22" s="15">
        <v>123</v>
      </c>
      <c r="P22" s="15">
        <v>4.5</v>
      </c>
      <c r="Q22" s="15">
        <v>43</v>
      </c>
      <c r="R22" s="15"/>
      <c r="S22" s="15"/>
      <c r="T22" s="15">
        <v>2300</v>
      </c>
      <c r="U22" s="26"/>
      <c r="V22" s="32"/>
      <c r="W22" s="32"/>
      <c r="X22" s="15"/>
      <c r="Y22" s="15">
        <f t="shared" si="1"/>
        <v>2300</v>
      </c>
    </row>
    <row r="23" spans="1:25" s="7" customFormat="1" x14ac:dyDescent="0.35">
      <c r="A23" s="32">
        <v>22</v>
      </c>
      <c r="B23" s="15" t="s">
        <v>132</v>
      </c>
      <c r="C23" s="15" t="s">
        <v>147</v>
      </c>
      <c r="D23" s="62" t="str">
        <f>VLOOKUP(F23,[1]Sheet1!$B:$C,2,0)</f>
        <v>CCAL24/081000090</v>
      </c>
      <c r="E23" s="14">
        <v>45092</v>
      </c>
      <c r="F23" s="36" t="s">
        <v>45</v>
      </c>
      <c r="G23" s="37" t="s">
        <v>101</v>
      </c>
      <c r="H23" s="12" t="s">
        <v>158</v>
      </c>
      <c r="I23" s="35" t="s">
        <v>163</v>
      </c>
      <c r="J23" s="15">
        <v>241836</v>
      </c>
      <c r="K23" s="15">
        <v>241903</v>
      </c>
      <c r="L23" s="16">
        <v>0.70833333333333337</v>
      </c>
      <c r="M23" s="16">
        <v>0.83333333333333337</v>
      </c>
      <c r="N23" s="25">
        <v>0.125</v>
      </c>
      <c r="O23" s="15">
        <v>67</v>
      </c>
      <c r="P23" s="15"/>
      <c r="Q23" s="15"/>
      <c r="R23" s="15"/>
      <c r="S23" s="15"/>
      <c r="T23" s="15">
        <v>2800</v>
      </c>
      <c r="U23" s="26"/>
      <c r="V23" s="32"/>
      <c r="W23" s="32"/>
      <c r="X23" s="15"/>
      <c r="Y23" s="15">
        <f t="shared" si="1"/>
        <v>2800</v>
      </c>
    </row>
    <row r="24" spans="1:25" s="7" customFormat="1" x14ac:dyDescent="0.35">
      <c r="A24" s="32">
        <v>23</v>
      </c>
      <c r="B24" s="15" t="s">
        <v>134</v>
      </c>
      <c r="C24" s="15" t="s">
        <v>144</v>
      </c>
      <c r="D24" s="62" t="str">
        <f>VLOOKUP(F24,[1]Sheet1!$B:$C,2,0)</f>
        <v>CTRV24/079000107</v>
      </c>
      <c r="E24" s="14">
        <v>45093</v>
      </c>
      <c r="F24" s="22" t="s">
        <v>46</v>
      </c>
      <c r="G24" s="21" t="s">
        <v>99</v>
      </c>
      <c r="H24" s="12" t="s">
        <v>157</v>
      </c>
      <c r="I24" s="35" t="s">
        <v>160</v>
      </c>
      <c r="J24" s="15">
        <v>314535</v>
      </c>
      <c r="K24" s="15">
        <v>314586</v>
      </c>
      <c r="L24" s="16">
        <v>0.39583333333333331</v>
      </c>
      <c r="M24" s="16">
        <v>0.85416666666666663</v>
      </c>
      <c r="N24" s="25">
        <v>0.45833333332848269</v>
      </c>
      <c r="O24" s="15">
        <v>51</v>
      </c>
      <c r="P24" s="15">
        <v>3</v>
      </c>
      <c r="Q24" s="15"/>
      <c r="R24" s="15">
        <v>200</v>
      </c>
      <c r="S24" s="15"/>
      <c r="T24" s="15">
        <v>1900</v>
      </c>
      <c r="U24" s="26">
        <f>R24*P24</f>
        <v>600</v>
      </c>
      <c r="V24" s="32"/>
      <c r="W24" s="32"/>
      <c r="X24" s="15"/>
      <c r="Y24" s="15">
        <f t="shared" si="1"/>
        <v>2500</v>
      </c>
    </row>
    <row r="25" spans="1:25" s="7" customFormat="1" ht="15" customHeight="1" x14ac:dyDescent="0.55000000000000004">
      <c r="A25" s="32">
        <v>24</v>
      </c>
      <c r="B25" s="15" t="s">
        <v>132</v>
      </c>
      <c r="C25" s="15" t="s">
        <v>147</v>
      </c>
      <c r="D25" s="62" t="str">
        <f>VLOOKUP(F25,[1]Sheet1!$B:$C,2,0)</f>
        <v>CCAL24/081000091</v>
      </c>
      <c r="E25" s="14">
        <v>45093</v>
      </c>
      <c r="F25" s="36" t="s">
        <v>47</v>
      </c>
      <c r="G25" s="37" t="s">
        <v>101</v>
      </c>
      <c r="H25" s="12" t="s">
        <v>158</v>
      </c>
      <c r="I25" s="35" t="s">
        <v>160</v>
      </c>
      <c r="J25" s="15">
        <v>241903</v>
      </c>
      <c r="K25" s="15">
        <v>241989</v>
      </c>
      <c r="L25" s="16">
        <v>0.35416666666666669</v>
      </c>
      <c r="M25" s="16">
        <v>0.79166666666666663</v>
      </c>
      <c r="N25" s="25">
        <v>0.4375</v>
      </c>
      <c r="O25" s="15">
        <v>86</v>
      </c>
      <c r="P25" s="15">
        <v>2.5</v>
      </c>
      <c r="Q25" s="15">
        <v>6</v>
      </c>
      <c r="R25" s="15">
        <v>350</v>
      </c>
      <c r="S25" s="15">
        <v>24</v>
      </c>
      <c r="T25" s="15">
        <v>3900</v>
      </c>
      <c r="U25" s="26">
        <f>R25*P25</f>
        <v>875</v>
      </c>
      <c r="V25" s="32">
        <f>S25*Q25</f>
        <v>144</v>
      </c>
      <c r="W25" s="38"/>
      <c r="X25" s="39"/>
      <c r="Y25" s="15">
        <f t="shared" si="1"/>
        <v>4919</v>
      </c>
    </row>
    <row r="26" spans="1:25" s="7" customFormat="1" ht="15" customHeight="1" x14ac:dyDescent="0.55000000000000004">
      <c r="A26" s="32">
        <v>25</v>
      </c>
      <c r="B26" s="15" t="s">
        <v>134</v>
      </c>
      <c r="C26" s="15" t="s">
        <v>145</v>
      </c>
      <c r="D26" s="62" t="str">
        <f>VLOOKUP(F26,[1]Sheet1!$B:$C,2,0)</f>
        <v>CCAL24/081000095</v>
      </c>
      <c r="E26" s="14">
        <v>45093</v>
      </c>
      <c r="F26" s="36" t="s">
        <v>48</v>
      </c>
      <c r="G26" s="21" t="s">
        <v>100</v>
      </c>
      <c r="H26" s="12" t="s">
        <v>158</v>
      </c>
      <c r="I26" s="35" t="s">
        <v>159</v>
      </c>
      <c r="J26" s="15">
        <v>253398</v>
      </c>
      <c r="K26" s="15">
        <v>253424</v>
      </c>
      <c r="L26" s="16">
        <v>0.66666666666666663</v>
      </c>
      <c r="M26" s="16">
        <v>0.77083333333333337</v>
      </c>
      <c r="N26" s="25">
        <v>0.10416666667151731</v>
      </c>
      <c r="O26" s="15">
        <v>26</v>
      </c>
      <c r="P26" s="15"/>
      <c r="Q26" s="15"/>
      <c r="R26" s="15"/>
      <c r="S26" s="15"/>
      <c r="T26" s="15">
        <v>1400</v>
      </c>
      <c r="U26" s="26"/>
      <c r="V26" s="32"/>
      <c r="W26" s="38"/>
      <c r="X26" s="39"/>
      <c r="Y26" s="15">
        <f t="shared" si="1"/>
        <v>1400</v>
      </c>
    </row>
    <row r="27" spans="1:25" s="7" customFormat="1" x14ac:dyDescent="0.35">
      <c r="A27" s="32">
        <v>26</v>
      </c>
      <c r="B27" s="15" t="s">
        <v>134</v>
      </c>
      <c r="C27" s="15" t="s">
        <v>145</v>
      </c>
      <c r="D27" s="62" t="str">
        <f>VLOOKUP(F27,[1]Sheet1!$B:$C,2,0)</f>
        <v>CCAL24/081000088</v>
      </c>
      <c r="E27" s="14">
        <v>45094</v>
      </c>
      <c r="F27" s="36" t="s">
        <v>49</v>
      </c>
      <c r="G27" s="21" t="s">
        <v>100</v>
      </c>
      <c r="H27" s="12" t="s">
        <v>158</v>
      </c>
      <c r="I27" s="35" t="s">
        <v>159</v>
      </c>
      <c r="J27" s="15">
        <v>236828</v>
      </c>
      <c r="K27" s="15">
        <v>236857</v>
      </c>
      <c r="L27" s="16">
        <v>0.16666666666666666</v>
      </c>
      <c r="M27" s="16">
        <v>0.28125</v>
      </c>
      <c r="N27" s="25">
        <v>0.11458333333575865</v>
      </c>
      <c r="O27" s="15">
        <v>29</v>
      </c>
      <c r="P27" s="15"/>
      <c r="Q27" s="15"/>
      <c r="R27" s="15"/>
      <c r="S27" s="15"/>
      <c r="T27" s="15">
        <v>1400</v>
      </c>
      <c r="U27" s="26"/>
      <c r="V27" s="32"/>
      <c r="W27" s="38"/>
      <c r="X27" s="15"/>
      <c r="Y27" s="15">
        <f t="shared" si="1"/>
        <v>1400</v>
      </c>
    </row>
    <row r="28" spans="1:25" s="7" customFormat="1" x14ac:dyDescent="0.35">
      <c r="A28" s="32">
        <v>27</v>
      </c>
      <c r="B28" s="15" t="s">
        <v>134</v>
      </c>
      <c r="C28" s="15" t="s">
        <v>144</v>
      </c>
      <c r="D28" s="62" t="str">
        <f>VLOOKUP(F28,[1]Sheet1!$B:$C,2,0)</f>
        <v>CTRV24/079000106</v>
      </c>
      <c r="E28" s="14">
        <v>45094</v>
      </c>
      <c r="F28" s="37" t="s">
        <v>50</v>
      </c>
      <c r="G28" s="21" t="s">
        <v>99</v>
      </c>
      <c r="H28" s="12" t="s">
        <v>157</v>
      </c>
      <c r="I28" s="35" t="s">
        <v>159</v>
      </c>
      <c r="J28" s="15">
        <v>314586</v>
      </c>
      <c r="K28" s="15">
        <v>314611</v>
      </c>
      <c r="L28" s="16">
        <v>0.1875</v>
      </c>
      <c r="M28" s="16">
        <v>0.22916666666666666</v>
      </c>
      <c r="N28" s="25">
        <v>4.1666666664241347E-2</v>
      </c>
      <c r="O28" s="15">
        <v>25</v>
      </c>
      <c r="P28" s="15"/>
      <c r="Q28" s="15"/>
      <c r="R28" s="15"/>
      <c r="S28" s="15"/>
      <c r="T28" s="15">
        <v>900</v>
      </c>
      <c r="U28" s="26"/>
      <c r="V28" s="32"/>
      <c r="W28" s="38"/>
      <c r="X28" s="15"/>
      <c r="Y28" s="15">
        <f t="shared" si="1"/>
        <v>900</v>
      </c>
    </row>
    <row r="29" spans="1:25" s="7" customFormat="1" x14ac:dyDescent="0.35">
      <c r="A29" s="32">
        <v>28</v>
      </c>
      <c r="B29" s="15" t="s">
        <v>135</v>
      </c>
      <c r="C29" s="15" t="s">
        <v>148</v>
      </c>
      <c r="D29" s="62" t="str">
        <f>VLOOKUP(F29,[1]Sheet1!$B:$C,2,0)</f>
        <v>CTRV24/079000079</v>
      </c>
      <c r="E29" s="14">
        <v>45095</v>
      </c>
      <c r="F29" s="37" t="s">
        <v>51</v>
      </c>
      <c r="G29" s="37" t="s">
        <v>102</v>
      </c>
      <c r="H29" s="12" t="s">
        <v>157</v>
      </c>
      <c r="I29" s="35" t="s">
        <v>162</v>
      </c>
      <c r="J29" s="15">
        <v>70285</v>
      </c>
      <c r="K29" s="15">
        <v>70341</v>
      </c>
      <c r="L29" s="16">
        <v>0.39583333333333331</v>
      </c>
      <c r="M29" s="16">
        <v>0.45833333333333331</v>
      </c>
      <c r="N29" s="25">
        <v>6.25E-2</v>
      </c>
      <c r="O29" s="15">
        <v>56</v>
      </c>
      <c r="P29" s="15"/>
      <c r="Q29" s="15">
        <v>16</v>
      </c>
      <c r="R29" s="15"/>
      <c r="S29" s="15">
        <v>16</v>
      </c>
      <c r="T29" s="15">
        <v>900</v>
      </c>
      <c r="U29" s="26"/>
      <c r="V29" s="32">
        <f>S29*Q29</f>
        <v>256</v>
      </c>
      <c r="W29" s="38"/>
      <c r="X29" s="15"/>
      <c r="Y29" s="15">
        <f t="shared" si="1"/>
        <v>1156</v>
      </c>
    </row>
    <row r="30" spans="1:25" s="7" customFormat="1" x14ac:dyDescent="0.35">
      <c r="A30" s="32">
        <v>29</v>
      </c>
      <c r="B30" s="15" t="s">
        <v>132</v>
      </c>
      <c r="C30" s="15" t="s">
        <v>149</v>
      </c>
      <c r="D30" s="62" t="str">
        <f>VLOOKUP(F30,[1]Sheet1!$B:$C,2,0)</f>
        <v>CTRV24/079000092</v>
      </c>
      <c r="E30" s="14">
        <v>45095</v>
      </c>
      <c r="F30" s="37" t="s">
        <v>52</v>
      </c>
      <c r="G30" s="37" t="s">
        <v>90</v>
      </c>
      <c r="H30" s="12" t="s">
        <v>157</v>
      </c>
      <c r="I30" s="35" t="s">
        <v>159</v>
      </c>
      <c r="J30" s="15">
        <v>218529</v>
      </c>
      <c r="K30" s="15">
        <v>218581</v>
      </c>
      <c r="L30" s="16">
        <v>0.4375</v>
      </c>
      <c r="M30" s="16">
        <v>0.54166666666666663</v>
      </c>
      <c r="N30" s="25">
        <v>0.10416666666424135</v>
      </c>
      <c r="O30" s="15">
        <v>52</v>
      </c>
      <c r="P30" s="15"/>
      <c r="Q30" s="15">
        <v>22</v>
      </c>
      <c r="R30" s="15"/>
      <c r="S30" s="15">
        <v>23</v>
      </c>
      <c r="T30" s="15">
        <v>1800</v>
      </c>
      <c r="U30" s="26"/>
      <c r="V30" s="32">
        <f>S30*Q30</f>
        <v>506</v>
      </c>
      <c r="W30" s="38"/>
      <c r="X30" s="15"/>
      <c r="Y30" s="15">
        <f t="shared" si="1"/>
        <v>2306</v>
      </c>
    </row>
    <row r="31" spans="1:25" s="7" customFormat="1" x14ac:dyDescent="0.35">
      <c r="A31" s="32">
        <v>30</v>
      </c>
      <c r="B31" s="15" t="s">
        <v>130</v>
      </c>
      <c r="C31" s="15" t="s">
        <v>150</v>
      </c>
      <c r="D31" s="62" t="str">
        <f>VLOOKUP(F31,[1]Sheet1!$B:$C,2,0)</f>
        <v>CTRV24/079000127</v>
      </c>
      <c r="E31" s="14">
        <v>45096</v>
      </c>
      <c r="F31" s="37" t="s">
        <v>53</v>
      </c>
      <c r="G31" s="37" t="s">
        <v>90</v>
      </c>
      <c r="H31" s="12" t="s">
        <v>157</v>
      </c>
      <c r="I31" s="35" t="s">
        <v>159</v>
      </c>
      <c r="J31" s="15">
        <v>58030</v>
      </c>
      <c r="K31" s="15">
        <v>58083</v>
      </c>
      <c r="L31" s="16">
        <v>0.625</v>
      </c>
      <c r="M31" s="16">
        <v>0.72916666666666663</v>
      </c>
      <c r="N31" s="25">
        <v>0.10416666666424135</v>
      </c>
      <c r="O31" s="15">
        <v>53</v>
      </c>
      <c r="P31" s="15"/>
      <c r="Q31" s="15">
        <v>23</v>
      </c>
      <c r="R31" s="15"/>
      <c r="S31" s="15">
        <v>20</v>
      </c>
      <c r="T31" s="15">
        <v>1250</v>
      </c>
      <c r="U31" s="26"/>
      <c r="V31" s="32">
        <f>S31*Q31</f>
        <v>460</v>
      </c>
      <c r="W31" s="38"/>
      <c r="X31" s="15"/>
      <c r="Y31" s="15">
        <f t="shared" si="1"/>
        <v>1710</v>
      </c>
    </row>
    <row r="32" spans="1:25" s="7" customFormat="1" x14ac:dyDescent="0.35">
      <c r="A32" s="32">
        <v>31</v>
      </c>
      <c r="B32" s="15" t="s">
        <v>132</v>
      </c>
      <c r="C32" s="15" t="s">
        <v>149</v>
      </c>
      <c r="D32" s="62" t="str">
        <f>VLOOKUP(F32,[1]Sheet1!$B:$C,2,0)</f>
        <v>CTRV24/079000093</v>
      </c>
      <c r="E32" s="14">
        <v>45096</v>
      </c>
      <c r="F32" s="37" t="s">
        <v>54</v>
      </c>
      <c r="G32" s="37" t="s">
        <v>103</v>
      </c>
      <c r="H32" s="12" t="s">
        <v>157</v>
      </c>
      <c r="I32" s="35" t="s">
        <v>160</v>
      </c>
      <c r="J32" s="15">
        <v>218581</v>
      </c>
      <c r="K32" s="15">
        <v>218680</v>
      </c>
      <c r="L32" s="16">
        <v>0.41666666666666669</v>
      </c>
      <c r="M32" s="16">
        <v>0.95833333333333337</v>
      </c>
      <c r="N32" s="25">
        <v>0.54166666667151731</v>
      </c>
      <c r="O32" s="15">
        <v>99</v>
      </c>
      <c r="P32" s="15">
        <v>5</v>
      </c>
      <c r="Q32" s="15">
        <v>19</v>
      </c>
      <c r="R32" s="15">
        <v>325</v>
      </c>
      <c r="S32" s="15">
        <v>23</v>
      </c>
      <c r="T32" s="15">
        <v>3250</v>
      </c>
      <c r="U32" s="26">
        <f>R32*P32</f>
        <v>1625</v>
      </c>
      <c r="V32" s="32">
        <f>S32*Q32</f>
        <v>437</v>
      </c>
      <c r="W32" s="38"/>
      <c r="X32" s="26"/>
      <c r="Y32" s="15">
        <f t="shared" si="1"/>
        <v>5312</v>
      </c>
    </row>
    <row r="33" spans="1:25" s="7" customFormat="1" x14ac:dyDescent="0.35">
      <c r="A33" s="32">
        <v>32</v>
      </c>
      <c r="B33" s="15" t="s">
        <v>132</v>
      </c>
      <c r="C33" s="15" t="s">
        <v>151</v>
      </c>
      <c r="D33" s="62" t="str">
        <f>VLOOKUP(F33,[1]Sheet1!$B:$C,2,0)</f>
        <v>CCAL24/081000092</v>
      </c>
      <c r="E33" s="14">
        <v>45096</v>
      </c>
      <c r="F33" s="37" t="s">
        <v>55</v>
      </c>
      <c r="G33" s="37" t="s">
        <v>104</v>
      </c>
      <c r="H33" s="12" t="s">
        <v>158</v>
      </c>
      <c r="I33" s="35" t="s">
        <v>163</v>
      </c>
      <c r="J33" s="15">
        <v>25610</v>
      </c>
      <c r="K33" s="15">
        <v>25670</v>
      </c>
      <c r="L33" s="16">
        <v>0.91666666666666663</v>
      </c>
      <c r="M33" s="16">
        <v>1</v>
      </c>
      <c r="N33" s="25">
        <v>8.3333333335758653E-2</v>
      </c>
      <c r="O33" s="15">
        <v>60</v>
      </c>
      <c r="P33" s="15"/>
      <c r="Q33" s="15"/>
      <c r="R33" s="15"/>
      <c r="S33" s="15"/>
      <c r="T33" s="15">
        <v>2800</v>
      </c>
      <c r="U33" s="26"/>
      <c r="V33" s="32"/>
      <c r="W33" s="38"/>
      <c r="X33" s="15"/>
      <c r="Y33" s="15">
        <f t="shared" si="1"/>
        <v>2800</v>
      </c>
    </row>
    <row r="34" spans="1:25" s="7" customFormat="1" x14ac:dyDescent="0.35">
      <c r="A34" s="32">
        <v>33</v>
      </c>
      <c r="B34" s="15" t="s">
        <v>132</v>
      </c>
      <c r="C34" s="15" t="s">
        <v>151</v>
      </c>
      <c r="D34" s="62" t="str">
        <f>VLOOKUP(F34,[1]Sheet1!$B:$C,2,0)</f>
        <v>CCAL24/081000093</v>
      </c>
      <c r="E34" s="14">
        <v>45097</v>
      </c>
      <c r="F34" s="37" t="s">
        <v>56</v>
      </c>
      <c r="G34" s="37" t="s">
        <v>104</v>
      </c>
      <c r="H34" s="12" t="s">
        <v>158</v>
      </c>
      <c r="I34" s="35" t="s">
        <v>160</v>
      </c>
      <c r="J34" s="15">
        <v>25670</v>
      </c>
      <c r="K34" s="15">
        <v>25750</v>
      </c>
      <c r="L34" s="16">
        <v>0.29166666666666669</v>
      </c>
      <c r="M34" s="16">
        <v>0.95833333333333337</v>
      </c>
      <c r="N34" s="25">
        <v>0.66666666667151731</v>
      </c>
      <c r="O34" s="15">
        <v>80</v>
      </c>
      <c r="P34" s="15">
        <v>8</v>
      </c>
      <c r="Q34" s="15"/>
      <c r="R34" s="15">
        <v>350</v>
      </c>
      <c r="S34" s="15"/>
      <c r="T34" s="15">
        <v>3900</v>
      </c>
      <c r="U34" s="26">
        <f>R34*P34</f>
        <v>2800</v>
      </c>
      <c r="V34" s="32"/>
      <c r="W34" s="38"/>
      <c r="X34" s="15"/>
      <c r="Y34" s="15">
        <f t="shared" si="1"/>
        <v>6700</v>
      </c>
    </row>
    <row r="35" spans="1:25" s="7" customFormat="1" x14ac:dyDescent="0.35">
      <c r="A35" s="32">
        <v>34</v>
      </c>
      <c r="B35" s="15" t="s">
        <v>130</v>
      </c>
      <c r="C35" s="15" t="s">
        <v>152</v>
      </c>
      <c r="D35" s="62" t="str">
        <f>VLOOKUP(F35,[1]Sheet1!$B:$C,2,0)</f>
        <v>CTRV24/079000101</v>
      </c>
      <c r="E35" s="14">
        <v>45097</v>
      </c>
      <c r="F35" s="37" t="s">
        <v>57</v>
      </c>
      <c r="G35" s="37" t="s">
        <v>105</v>
      </c>
      <c r="H35" s="12" t="s">
        <v>157</v>
      </c>
      <c r="I35" s="35" t="s">
        <v>160</v>
      </c>
      <c r="J35" s="15">
        <v>392837</v>
      </c>
      <c r="K35" s="15">
        <v>392929</v>
      </c>
      <c r="L35" s="16">
        <v>0.45833333333333331</v>
      </c>
      <c r="M35" s="16">
        <v>0.83333333333333337</v>
      </c>
      <c r="N35" s="25">
        <v>0.375</v>
      </c>
      <c r="O35" s="15">
        <v>92</v>
      </c>
      <c r="P35" s="15">
        <v>1</v>
      </c>
      <c r="Q35" s="15">
        <v>12</v>
      </c>
      <c r="R35" s="15">
        <v>250</v>
      </c>
      <c r="S35" s="15">
        <v>20</v>
      </c>
      <c r="T35" s="15">
        <v>2600</v>
      </c>
      <c r="U35" s="26">
        <f>R35*P35</f>
        <v>250</v>
      </c>
      <c r="V35" s="32">
        <f>S35*Q35</f>
        <v>240</v>
      </c>
      <c r="W35" s="38"/>
      <c r="X35" s="15"/>
      <c r="Y35" s="15">
        <f t="shared" si="1"/>
        <v>3090</v>
      </c>
    </row>
    <row r="36" spans="1:25" s="7" customFormat="1" x14ac:dyDescent="0.35">
      <c r="A36" s="32">
        <v>36</v>
      </c>
      <c r="B36" s="15" t="s">
        <v>130</v>
      </c>
      <c r="C36" s="15"/>
      <c r="D36" s="62" t="str">
        <f>VLOOKUP(F36,[1]Sheet1!$B:$C,2,0)</f>
        <v>CCAL24/081000094</v>
      </c>
      <c r="E36" s="14">
        <v>45098</v>
      </c>
      <c r="F36" s="37" t="s">
        <v>59</v>
      </c>
      <c r="G36" s="37" t="s">
        <v>104</v>
      </c>
      <c r="H36" s="12" t="s">
        <v>158</v>
      </c>
      <c r="I36" s="35" t="s">
        <v>160</v>
      </c>
      <c r="J36" s="15">
        <v>25750</v>
      </c>
      <c r="K36" s="15">
        <v>25835</v>
      </c>
      <c r="L36" s="16">
        <v>0.33333333333333331</v>
      </c>
      <c r="M36" s="16">
        <v>0.91666666666666663</v>
      </c>
      <c r="N36" s="25">
        <v>0.58333333332848269</v>
      </c>
      <c r="O36" s="15">
        <v>85</v>
      </c>
      <c r="P36" s="15">
        <v>6</v>
      </c>
      <c r="Q36" s="15">
        <v>5</v>
      </c>
      <c r="R36" s="15">
        <v>300</v>
      </c>
      <c r="S36" s="15">
        <v>21</v>
      </c>
      <c r="T36" s="15">
        <v>2900</v>
      </c>
      <c r="U36" s="26">
        <f>R36*P36</f>
        <v>1800</v>
      </c>
      <c r="V36" s="32">
        <f>S36*Q36</f>
        <v>105</v>
      </c>
      <c r="W36" s="38"/>
      <c r="X36" s="15"/>
      <c r="Y36" s="15">
        <f t="shared" si="1"/>
        <v>4805</v>
      </c>
    </row>
    <row r="37" spans="1:25" s="7" customFormat="1" x14ac:dyDescent="0.35">
      <c r="A37" s="32">
        <v>37</v>
      </c>
      <c r="B37" s="15" t="s">
        <v>134</v>
      </c>
      <c r="C37" s="15" t="s">
        <v>139</v>
      </c>
      <c r="D37" s="62" t="str">
        <f>VLOOKUP(F37,[1]Sheet1!$B:$C,2,0)</f>
        <v>CIKL24/025000043</v>
      </c>
      <c r="E37" s="14">
        <v>45098</v>
      </c>
      <c r="F37" s="37" t="s">
        <v>60</v>
      </c>
      <c r="G37" s="37" t="s">
        <v>107</v>
      </c>
      <c r="H37" s="12" t="s">
        <v>157</v>
      </c>
      <c r="I37" s="35" t="s">
        <v>160</v>
      </c>
      <c r="J37" s="15">
        <v>235521</v>
      </c>
      <c r="K37" s="15">
        <v>235564</v>
      </c>
      <c r="L37" s="16">
        <v>0.52083333333333337</v>
      </c>
      <c r="M37" s="16">
        <v>0.8125</v>
      </c>
      <c r="N37" s="25">
        <v>0.29166666666424135</v>
      </c>
      <c r="O37" s="15">
        <v>43</v>
      </c>
      <c r="P37" s="15"/>
      <c r="Q37" s="15"/>
      <c r="R37" s="15"/>
      <c r="S37" s="15"/>
      <c r="T37" s="15">
        <v>1900</v>
      </c>
      <c r="U37" s="26"/>
      <c r="V37" s="32"/>
      <c r="W37" s="38"/>
      <c r="X37" s="15"/>
      <c r="Y37" s="15">
        <f t="shared" si="1"/>
        <v>1900</v>
      </c>
    </row>
    <row r="38" spans="1:25" s="7" customFormat="1" x14ac:dyDescent="0.35">
      <c r="A38" s="32">
        <v>38</v>
      </c>
      <c r="B38" s="15" t="s">
        <v>134</v>
      </c>
      <c r="C38" s="15" t="s">
        <v>154</v>
      </c>
      <c r="D38" s="62" t="str">
        <f>VLOOKUP(F38,[1]Sheet1!$B:$C,2,0)</f>
        <v>CTRV24/079000094</v>
      </c>
      <c r="E38" s="14">
        <v>45098</v>
      </c>
      <c r="F38" s="37" t="s">
        <v>61</v>
      </c>
      <c r="G38" s="37" t="s">
        <v>108</v>
      </c>
      <c r="H38" s="12" t="s">
        <v>157</v>
      </c>
      <c r="I38" s="35" t="s">
        <v>160</v>
      </c>
      <c r="J38" s="15">
        <v>151418</v>
      </c>
      <c r="K38" s="15">
        <v>151578</v>
      </c>
      <c r="L38" s="16">
        <v>0.32291666666666669</v>
      </c>
      <c r="M38" s="16">
        <v>0.8125</v>
      </c>
      <c r="N38" s="25">
        <v>0.48958333333575865</v>
      </c>
      <c r="O38" s="15">
        <v>160</v>
      </c>
      <c r="P38" s="15">
        <v>3.75</v>
      </c>
      <c r="Q38" s="15">
        <v>80</v>
      </c>
      <c r="R38" s="15">
        <v>200</v>
      </c>
      <c r="S38" s="15">
        <v>16</v>
      </c>
      <c r="T38" s="15">
        <v>1900</v>
      </c>
      <c r="U38" s="26">
        <f>R38*P38</f>
        <v>750</v>
      </c>
      <c r="V38" s="32">
        <f>S38*Q38</f>
        <v>1280</v>
      </c>
      <c r="W38" s="38"/>
      <c r="X38" s="15"/>
      <c r="Y38" s="15">
        <f t="shared" si="1"/>
        <v>3930</v>
      </c>
    </row>
    <row r="39" spans="1:25" s="7" customFormat="1" x14ac:dyDescent="0.35">
      <c r="A39" s="32">
        <v>39</v>
      </c>
      <c r="B39" s="15" t="s">
        <v>136</v>
      </c>
      <c r="C39" s="15" t="s">
        <v>155</v>
      </c>
      <c r="D39" s="62" t="str">
        <f>VLOOKUP(F39,[1]Sheet1!$B:$C,2,0)</f>
        <v>CIKL24/025000043</v>
      </c>
      <c r="E39" s="14">
        <v>45099</v>
      </c>
      <c r="F39" s="22" t="s">
        <v>62</v>
      </c>
      <c r="G39" s="37" t="s">
        <v>109</v>
      </c>
      <c r="H39" s="12" t="s">
        <v>157</v>
      </c>
      <c r="I39" s="35" t="s">
        <v>160</v>
      </c>
      <c r="J39" s="15">
        <v>151578</v>
      </c>
      <c r="K39" s="15">
        <v>151627</v>
      </c>
      <c r="L39" s="16">
        <v>0.25</v>
      </c>
      <c r="M39" s="16">
        <v>0.5625</v>
      </c>
      <c r="N39" s="25">
        <v>0.3125</v>
      </c>
      <c r="O39" s="15">
        <v>49</v>
      </c>
      <c r="P39" s="15"/>
      <c r="Q39" s="15"/>
      <c r="R39" s="15"/>
      <c r="S39" s="15"/>
      <c r="T39" s="15">
        <v>1900</v>
      </c>
      <c r="U39" s="26"/>
      <c r="V39" s="32"/>
      <c r="W39" s="38"/>
      <c r="X39" s="15"/>
      <c r="Y39" s="15">
        <f t="shared" si="1"/>
        <v>1900</v>
      </c>
    </row>
    <row r="40" spans="1:25" s="7" customFormat="1" x14ac:dyDescent="0.35">
      <c r="A40" s="32">
        <v>40</v>
      </c>
      <c r="B40" s="37" t="s">
        <v>137</v>
      </c>
      <c r="C40" s="15"/>
      <c r="D40" s="62" t="str">
        <f>VLOOKUP(F40,[1]Sheet1!$B:$C,2,0)</f>
        <v>CCAL24/081000096</v>
      </c>
      <c r="E40" s="14">
        <v>45099</v>
      </c>
      <c r="F40" s="37" t="s">
        <v>63</v>
      </c>
      <c r="G40" s="37" t="s">
        <v>110</v>
      </c>
      <c r="H40" s="12" t="s">
        <v>158</v>
      </c>
      <c r="I40" s="35" t="s">
        <v>160</v>
      </c>
      <c r="J40" s="15">
        <v>254148</v>
      </c>
      <c r="K40" s="15">
        <v>254241</v>
      </c>
      <c r="L40" s="16">
        <v>0.5</v>
      </c>
      <c r="M40" s="16">
        <v>0.85416666666666663</v>
      </c>
      <c r="N40" s="25">
        <v>0.35416666666424135</v>
      </c>
      <c r="O40" s="15">
        <v>93</v>
      </c>
      <c r="P40" s="15">
        <v>0.5</v>
      </c>
      <c r="Q40" s="15">
        <v>13</v>
      </c>
      <c r="R40" s="15">
        <v>250</v>
      </c>
      <c r="S40" s="15">
        <v>18</v>
      </c>
      <c r="T40" s="15">
        <v>2300</v>
      </c>
      <c r="U40" s="26">
        <f>R40*P40</f>
        <v>125</v>
      </c>
      <c r="V40" s="32">
        <f>S40*Q40</f>
        <v>234</v>
      </c>
      <c r="W40" s="38"/>
      <c r="X40" s="15"/>
      <c r="Y40" s="15">
        <f t="shared" si="1"/>
        <v>2659</v>
      </c>
    </row>
    <row r="41" spans="1:25" s="7" customFormat="1" x14ac:dyDescent="0.35">
      <c r="A41" s="32">
        <v>42</v>
      </c>
      <c r="B41" s="37" t="s">
        <v>134</v>
      </c>
      <c r="C41" s="15" t="s">
        <v>141</v>
      </c>
      <c r="D41" s="62" t="str">
        <f>VLOOKUP(F41,[1]Sheet1!$B:$C,2,0)</f>
        <v>CTRV24/079000102</v>
      </c>
      <c r="E41" s="14">
        <v>45099</v>
      </c>
      <c r="F41" s="37" t="s">
        <v>65</v>
      </c>
      <c r="G41" s="37" t="s">
        <v>111</v>
      </c>
      <c r="H41" s="12" t="s">
        <v>157</v>
      </c>
      <c r="I41" s="35" t="s">
        <v>160</v>
      </c>
      <c r="J41" s="15">
        <v>200165</v>
      </c>
      <c r="K41" s="15">
        <v>200204</v>
      </c>
      <c r="L41" s="16">
        <v>0.375</v>
      </c>
      <c r="M41" s="16">
        <v>0.79166666666666663</v>
      </c>
      <c r="N41" s="25">
        <v>0.41666666666424135</v>
      </c>
      <c r="O41" s="15">
        <v>39</v>
      </c>
      <c r="P41" s="15">
        <v>2</v>
      </c>
      <c r="Q41" s="15"/>
      <c r="R41" s="15">
        <v>200</v>
      </c>
      <c r="S41" s="15"/>
      <c r="T41" s="15">
        <v>1900</v>
      </c>
      <c r="U41" s="26">
        <f>R41*P41</f>
        <v>400</v>
      </c>
      <c r="V41" s="32"/>
      <c r="W41" s="38"/>
      <c r="X41" s="15"/>
      <c r="Y41" s="15">
        <f t="shared" si="1"/>
        <v>2300</v>
      </c>
    </row>
    <row r="42" spans="1:25" s="7" customFormat="1" x14ac:dyDescent="0.35">
      <c r="A42" s="32">
        <v>43</v>
      </c>
      <c r="B42" s="37" t="s">
        <v>135</v>
      </c>
      <c r="C42" s="15" t="s">
        <v>148</v>
      </c>
      <c r="D42" s="62" t="str">
        <f>VLOOKUP(F42,[1]Sheet1!$B:$C,2,0)</f>
        <v>CTRV24/079000089</v>
      </c>
      <c r="E42" s="14">
        <v>45099</v>
      </c>
      <c r="F42" s="37" t="s">
        <v>66</v>
      </c>
      <c r="G42" s="37" t="s">
        <v>112</v>
      </c>
      <c r="H42" s="12" t="s">
        <v>157</v>
      </c>
      <c r="I42" s="35" t="s">
        <v>160</v>
      </c>
      <c r="J42" s="15">
        <v>70793</v>
      </c>
      <c r="K42" s="15">
        <v>70845</v>
      </c>
      <c r="L42" s="16">
        <v>0.50694444444444442</v>
      </c>
      <c r="M42" s="16">
        <v>0.83333333333333337</v>
      </c>
      <c r="N42" s="25">
        <v>0.32638888889050577</v>
      </c>
      <c r="O42" s="15">
        <v>52</v>
      </c>
      <c r="P42" s="15"/>
      <c r="Q42" s="15"/>
      <c r="R42" s="15"/>
      <c r="S42" s="15"/>
      <c r="T42" s="15">
        <v>1900</v>
      </c>
      <c r="U42" s="26"/>
      <c r="V42" s="32"/>
      <c r="W42" s="38"/>
      <c r="X42" s="15"/>
      <c r="Y42" s="15">
        <f t="shared" si="1"/>
        <v>1900</v>
      </c>
    </row>
    <row r="43" spans="1:25" s="7" customFormat="1" x14ac:dyDescent="0.35">
      <c r="A43" s="32">
        <v>44</v>
      </c>
      <c r="B43" s="37" t="s">
        <v>134</v>
      </c>
      <c r="C43" s="15" t="s">
        <v>154</v>
      </c>
      <c r="D43" s="62" t="str">
        <f>VLOOKUP(F43,[1]Sheet1!$B:$C,2,0)</f>
        <v>CTRV24/079000087</v>
      </c>
      <c r="E43" s="14">
        <v>45099</v>
      </c>
      <c r="F43" s="37" t="s">
        <v>67</v>
      </c>
      <c r="G43" s="37" t="s">
        <v>113</v>
      </c>
      <c r="H43" s="12" t="s">
        <v>157</v>
      </c>
      <c r="I43" s="35" t="s">
        <v>159</v>
      </c>
      <c r="J43" s="15">
        <v>151627</v>
      </c>
      <c r="K43" s="15">
        <v>151663</v>
      </c>
      <c r="L43" s="16">
        <v>0.50694444444444442</v>
      </c>
      <c r="M43" s="16">
        <v>0.60416666666666663</v>
      </c>
      <c r="N43" s="25">
        <v>9.7222222218988463E-2</v>
      </c>
      <c r="O43" s="15">
        <v>36</v>
      </c>
      <c r="P43" s="15"/>
      <c r="Q43" s="15">
        <v>6</v>
      </c>
      <c r="R43" s="15"/>
      <c r="S43" s="15">
        <v>16</v>
      </c>
      <c r="T43" s="15">
        <v>900</v>
      </c>
      <c r="U43" s="26"/>
      <c r="V43" s="32">
        <f>S43*Q43</f>
        <v>96</v>
      </c>
      <c r="W43" s="38"/>
      <c r="X43" s="15"/>
      <c r="Y43" s="15">
        <f t="shared" si="1"/>
        <v>996</v>
      </c>
    </row>
    <row r="44" spans="1:25" s="7" customFormat="1" x14ac:dyDescent="0.35">
      <c r="A44" s="32">
        <v>45</v>
      </c>
      <c r="B44" s="15" t="s">
        <v>134</v>
      </c>
      <c r="C44" s="15" t="s">
        <v>139</v>
      </c>
      <c r="D44" s="62" t="str">
        <f>VLOOKUP(F44,[1]Sheet1!$B:$C,2,0)</f>
        <v>CTRV24/079000090</v>
      </c>
      <c r="E44" s="14">
        <v>45100</v>
      </c>
      <c r="F44" s="74" t="s">
        <v>180</v>
      </c>
      <c r="G44" s="21" t="s">
        <v>114</v>
      </c>
      <c r="H44" s="12" t="s">
        <v>157</v>
      </c>
      <c r="I44" s="35" t="s">
        <v>160</v>
      </c>
      <c r="J44" s="15">
        <v>235860</v>
      </c>
      <c r="K44" s="15">
        <v>235925</v>
      </c>
      <c r="L44" s="16">
        <v>0.4375</v>
      </c>
      <c r="M44" s="16">
        <v>0.75</v>
      </c>
      <c r="N44" s="25">
        <v>0.3125</v>
      </c>
      <c r="O44" s="15">
        <v>65</v>
      </c>
      <c r="P44" s="15"/>
      <c r="Q44" s="15"/>
      <c r="R44" s="15"/>
      <c r="S44" s="15"/>
      <c r="T44" s="15">
        <v>1900</v>
      </c>
      <c r="U44" s="26"/>
      <c r="V44" s="32"/>
      <c r="W44" s="38"/>
      <c r="X44" s="15"/>
      <c r="Y44" s="15">
        <f t="shared" si="1"/>
        <v>1900</v>
      </c>
    </row>
    <row r="45" spans="1:25" s="7" customFormat="1" x14ac:dyDescent="0.35">
      <c r="A45" s="32">
        <v>46</v>
      </c>
      <c r="B45" s="15" t="s">
        <v>134</v>
      </c>
      <c r="C45" s="15" t="s">
        <v>139</v>
      </c>
      <c r="D45" s="62" t="str">
        <f>VLOOKUP(F45,[1]Sheet1!$B:$C,2,0)</f>
        <v>CTRV24/079000088</v>
      </c>
      <c r="E45" s="14">
        <v>45100</v>
      </c>
      <c r="F45" s="75" t="s">
        <v>181</v>
      </c>
      <c r="G45" s="22" t="s">
        <v>115</v>
      </c>
      <c r="H45" s="12" t="s">
        <v>157</v>
      </c>
      <c r="I45" s="35" t="s">
        <v>159</v>
      </c>
      <c r="J45" s="15">
        <v>235820</v>
      </c>
      <c r="K45" s="15">
        <v>235860</v>
      </c>
      <c r="L45" s="16">
        <v>0.22916666666666666</v>
      </c>
      <c r="M45" s="16">
        <v>0.3125</v>
      </c>
      <c r="N45" s="25">
        <v>8.3333333335758653E-2</v>
      </c>
      <c r="O45" s="15">
        <v>40</v>
      </c>
      <c r="P45" s="15"/>
      <c r="Q45" s="15">
        <v>10</v>
      </c>
      <c r="R45" s="15"/>
      <c r="S45" s="15">
        <v>16</v>
      </c>
      <c r="T45" s="15">
        <v>900</v>
      </c>
      <c r="U45" s="26"/>
      <c r="V45" s="32">
        <f>S45*Q45</f>
        <v>160</v>
      </c>
      <c r="W45" s="38"/>
      <c r="X45" s="15"/>
      <c r="Y45" s="15">
        <f t="shared" si="1"/>
        <v>1060</v>
      </c>
    </row>
    <row r="46" spans="1:25" s="7" customFormat="1" x14ac:dyDescent="0.35">
      <c r="A46" s="32">
        <v>47</v>
      </c>
      <c r="B46" s="15" t="s">
        <v>134</v>
      </c>
      <c r="C46" s="15" t="s">
        <v>154</v>
      </c>
      <c r="D46" s="62" t="str">
        <f>VLOOKUP(F46,[1]Sheet1!$B:$C,2,0)</f>
        <v>CTRV24/079000132</v>
      </c>
      <c r="E46" s="14">
        <v>45100</v>
      </c>
      <c r="F46" s="37" t="s">
        <v>68</v>
      </c>
      <c r="G46" s="37" t="s">
        <v>116</v>
      </c>
      <c r="H46" s="12" t="s">
        <v>157</v>
      </c>
      <c r="I46" s="35" t="s">
        <v>160</v>
      </c>
      <c r="J46" s="15">
        <v>151691</v>
      </c>
      <c r="K46" s="15">
        <v>151735</v>
      </c>
      <c r="L46" s="16">
        <v>0.375</v>
      </c>
      <c r="M46" s="16">
        <v>0.77083333333333337</v>
      </c>
      <c r="N46" s="25">
        <v>0.39583333333575865</v>
      </c>
      <c r="O46" s="15">
        <v>44</v>
      </c>
      <c r="P46" s="15">
        <v>1.5</v>
      </c>
      <c r="Q46" s="15"/>
      <c r="R46" s="15">
        <v>200</v>
      </c>
      <c r="S46" s="15"/>
      <c r="T46" s="15">
        <v>1900</v>
      </c>
      <c r="U46" s="26">
        <f>R46*P46</f>
        <v>300</v>
      </c>
      <c r="V46" s="32"/>
      <c r="W46" s="38"/>
      <c r="X46" s="15"/>
      <c r="Y46" s="15">
        <f t="shared" si="1"/>
        <v>2200</v>
      </c>
    </row>
    <row r="47" spans="1:25" s="7" customFormat="1" x14ac:dyDescent="0.35">
      <c r="A47" s="32">
        <v>48</v>
      </c>
      <c r="B47" s="15" t="s">
        <v>135</v>
      </c>
      <c r="C47" s="15" t="s">
        <v>148</v>
      </c>
      <c r="D47" s="62" t="str">
        <f>VLOOKUP(F47,[1]Sheet1!$B:$C,2,0)</f>
        <v>CTRV24/079000083</v>
      </c>
      <c r="E47" s="14">
        <v>45100</v>
      </c>
      <c r="F47" s="37" t="s">
        <v>69</v>
      </c>
      <c r="G47" s="37" t="s">
        <v>117</v>
      </c>
      <c r="H47" s="12" t="s">
        <v>157</v>
      </c>
      <c r="I47" s="35" t="s">
        <v>159</v>
      </c>
      <c r="J47" s="15">
        <v>70895</v>
      </c>
      <c r="K47" s="15">
        <v>70943</v>
      </c>
      <c r="L47" s="16">
        <v>0.41666666666666669</v>
      </c>
      <c r="M47" s="16">
        <v>0.58333333333333337</v>
      </c>
      <c r="N47" s="25">
        <v>0.16666666667151731</v>
      </c>
      <c r="O47" s="15">
        <v>48</v>
      </c>
      <c r="P47" s="15">
        <v>1</v>
      </c>
      <c r="Q47" s="15">
        <v>18</v>
      </c>
      <c r="R47" s="15">
        <v>200</v>
      </c>
      <c r="S47" s="15">
        <v>16</v>
      </c>
      <c r="T47" s="15">
        <v>900</v>
      </c>
      <c r="U47" s="26">
        <f>R47*P47</f>
        <v>200</v>
      </c>
      <c r="V47" s="32">
        <f>S47*Q47</f>
        <v>288</v>
      </c>
      <c r="W47" s="38"/>
      <c r="X47" s="15"/>
      <c r="Y47" s="15">
        <f t="shared" si="1"/>
        <v>1388</v>
      </c>
    </row>
    <row r="48" spans="1:25" s="7" customFormat="1" x14ac:dyDescent="0.35">
      <c r="A48" s="32">
        <v>49</v>
      </c>
      <c r="B48" s="15" t="s">
        <v>135</v>
      </c>
      <c r="C48" s="15" t="s">
        <v>148</v>
      </c>
      <c r="D48" s="62" t="str">
        <f>VLOOKUP(F48,[1]Sheet1!$B:$C,2,0)</f>
        <v>CTRV24/079000091</v>
      </c>
      <c r="E48" s="14">
        <v>45100</v>
      </c>
      <c r="F48" s="37" t="s">
        <v>70</v>
      </c>
      <c r="G48" s="37" t="s">
        <v>118</v>
      </c>
      <c r="H48" s="12" t="s">
        <v>157</v>
      </c>
      <c r="I48" s="35" t="s">
        <v>160</v>
      </c>
      <c r="J48" s="15">
        <v>151735</v>
      </c>
      <c r="K48" s="15">
        <v>151787</v>
      </c>
      <c r="L48" s="16">
        <v>0.3125</v>
      </c>
      <c r="M48" s="16">
        <v>0.9375</v>
      </c>
      <c r="N48" s="25">
        <v>0.625</v>
      </c>
      <c r="O48" s="15">
        <v>52</v>
      </c>
      <c r="P48" s="15">
        <v>7</v>
      </c>
      <c r="Q48" s="15"/>
      <c r="R48" s="15">
        <v>200</v>
      </c>
      <c r="S48" s="15"/>
      <c r="T48" s="15">
        <v>1900</v>
      </c>
      <c r="U48" s="26">
        <f>R48*P48</f>
        <v>1400</v>
      </c>
      <c r="V48" s="32">
        <f>S48*Q48</f>
        <v>0</v>
      </c>
      <c r="W48" s="38"/>
      <c r="X48" s="15"/>
      <c r="Y48" s="15">
        <f t="shared" si="1"/>
        <v>3300</v>
      </c>
    </row>
    <row r="49" spans="1:25" s="7" customFormat="1" x14ac:dyDescent="0.35">
      <c r="A49" s="32">
        <v>50</v>
      </c>
      <c r="B49" s="15" t="s">
        <v>134</v>
      </c>
      <c r="C49" s="15" t="s">
        <v>154</v>
      </c>
      <c r="D49" s="62" t="str">
        <f>VLOOKUP(F49,[1]Sheet1!$B:$C,2,0)</f>
        <v>CTRV24/079000082</v>
      </c>
      <c r="E49" s="14">
        <v>45100</v>
      </c>
      <c r="F49" s="37" t="s">
        <v>71</v>
      </c>
      <c r="G49" s="37" t="s">
        <v>119</v>
      </c>
      <c r="H49" s="12" t="s">
        <v>157</v>
      </c>
      <c r="I49" s="35" t="s">
        <v>162</v>
      </c>
      <c r="J49" s="15">
        <v>151787</v>
      </c>
      <c r="K49" s="15">
        <v>151866</v>
      </c>
      <c r="L49" s="16">
        <v>0.60416666666666663</v>
      </c>
      <c r="M49" s="16">
        <v>0.72916666666666663</v>
      </c>
      <c r="N49" s="25">
        <v>0.125</v>
      </c>
      <c r="O49" s="15">
        <v>79</v>
      </c>
      <c r="P49" s="15"/>
      <c r="Q49" s="15">
        <v>39</v>
      </c>
      <c r="R49" s="15"/>
      <c r="S49" s="15">
        <v>16</v>
      </c>
      <c r="T49" s="15">
        <v>1000</v>
      </c>
      <c r="U49" s="26"/>
      <c r="V49" s="32">
        <f>S49*Q49</f>
        <v>624</v>
      </c>
      <c r="W49" s="38"/>
      <c r="X49" s="15"/>
      <c r="Y49" s="15">
        <f t="shared" si="1"/>
        <v>1624</v>
      </c>
    </row>
    <row r="50" spans="1:25" s="7" customFormat="1" x14ac:dyDescent="0.35">
      <c r="A50" s="32">
        <v>51</v>
      </c>
      <c r="B50" s="15" t="s">
        <v>134</v>
      </c>
      <c r="C50" s="15" t="s">
        <v>139</v>
      </c>
      <c r="D50" s="62" t="str">
        <f>VLOOKUP(F50,[1]Sheet1!$B:$C,2,0)</f>
        <v>CTRV24/079000084</v>
      </c>
      <c r="E50" s="14">
        <v>45101</v>
      </c>
      <c r="F50" s="37" t="s">
        <v>72</v>
      </c>
      <c r="G50" s="37" t="s">
        <v>120</v>
      </c>
      <c r="H50" s="12" t="s">
        <v>157</v>
      </c>
      <c r="I50" s="35" t="s">
        <v>159</v>
      </c>
      <c r="J50" s="15">
        <v>235925</v>
      </c>
      <c r="K50" s="15">
        <v>235951</v>
      </c>
      <c r="L50" s="16">
        <v>0.35416666666666669</v>
      </c>
      <c r="M50" s="16">
        <v>0.44444444444444442</v>
      </c>
      <c r="N50" s="25">
        <v>9.0277777781011537E-2</v>
      </c>
      <c r="O50" s="15">
        <v>26</v>
      </c>
      <c r="P50" s="15"/>
      <c r="Q50" s="15"/>
      <c r="R50" s="15"/>
      <c r="S50" s="15"/>
      <c r="T50" s="15">
        <v>900</v>
      </c>
      <c r="U50" s="26"/>
      <c r="V50" s="32"/>
      <c r="W50" s="38"/>
      <c r="X50" s="15"/>
      <c r="Y50" s="15">
        <f t="shared" si="1"/>
        <v>900</v>
      </c>
    </row>
    <row r="51" spans="1:25" s="7" customFormat="1" x14ac:dyDescent="0.35">
      <c r="A51" s="32">
        <v>53</v>
      </c>
      <c r="B51" s="15" t="s">
        <v>134</v>
      </c>
      <c r="C51" s="15" t="s">
        <v>154</v>
      </c>
      <c r="D51" s="62" t="str">
        <f>VLOOKUP(F51,[1]Sheet1!$B:$C,2,0)</f>
        <v>CTRV24/079000085</v>
      </c>
      <c r="E51" s="14">
        <v>45102</v>
      </c>
      <c r="F51" s="37" t="s">
        <v>74</v>
      </c>
      <c r="G51" s="37" t="s">
        <v>116</v>
      </c>
      <c r="H51" s="12" t="s">
        <v>157</v>
      </c>
      <c r="I51" s="35" t="s">
        <v>159</v>
      </c>
      <c r="J51" s="15">
        <v>152020</v>
      </c>
      <c r="K51" s="15">
        <v>152049</v>
      </c>
      <c r="L51" s="16">
        <v>0.39583333333333331</v>
      </c>
      <c r="M51" s="16">
        <v>0.47916666666666669</v>
      </c>
      <c r="N51" s="25">
        <v>8.3333333328482695E-2</v>
      </c>
      <c r="O51" s="15">
        <v>29</v>
      </c>
      <c r="P51" s="15"/>
      <c r="Q51" s="15"/>
      <c r="R51" s="15"/>
      <c r="S51" s="15"/>
      <c r="T51" s="15">
        <v>900</v>
      </c>
      <c r="U51" s="26"/>
      <c r="V51" s="32"/>
      <c r="W51" s="38"/>
      <c r="X51" s="15"/>
      <c r="Y51" s="15">
        <f t="shared" si="1"/>
        <v>900</v>
      </c>
    </row>
    <row r="52" spans="1:25" s="7" customFormat="1" x14ac:dyDescent="0.35">
      <c r="A52" s="32">
        <v>54</v>
      </c>
      <c r="B52" s="15" t="s">
        <v>135</v>
      </c>
      <c r="C52" s="15" t="s">
        <v>148</v>
      </c>
      <c r="D52" s="62" t="str">
        <f>VLOOKUP(F52,[1]Sheet1!$B:$C,2,0)</f>
        <v>CTRV24/079000086</v>
      </c>
      <c r="E52" s="14">
        <v>45102</v>
      </c>
      <c r="F52" s="37" t="s">
        <v>73</v>
      </c>
      <c r="G52" s="37" t="s">
        <v>121</v>
      </c>
      <c r="H52" s="12" t="s">
        <v>157</v>
      </c>
      <c r="I52" s="35" t="s">
        <v>159</v>
      </c>
      <c r="J52" s="15">
        <v>71082</v>
      </c>
      <c r="K52" s="15">
        <v>71112</v>
      </c>
      <c r="L52" s="16">
        <v>0.60416666666666663</v>
      </c>
      <c r="M52" s="16">
        <v>0.66666666666666663</v>
      </c>
      <c r="N52" s="25">
        <v>6.25E-2</v>
      </c>
      <c r="O52" s="15">
        <v>30</v>
      </c>
      <c r="P52" s="15"/>
      <c r="Q52" s="15"/>
      <c r="R52" s="15"/>
      <c r="S52" s="15"/>
      <c r="T52" s="15">
        <v>900</v>
      </c>
      <c r="U52" s="26"/>
      <c r="V52" s="32"/>
      <c r="W52" s="38"/>
      <c r="X52" s="15"/>
      <c r="Y52" s="15">
        <f t="shared" si="1"/>
        <v>900</v>
      </c>
    </row>
    <row r="53" spans="1:25" s="7" customFormat="1" x14ac:dyDescent="0.35">
      <c r="A53" s="32">
        <v>56</v>
      </c>
      <c r="B53" s="15" t="s">
        <v>134</v>
      </c>
      <c r="C53" s="15" t="s">
        <v>139</v>
      </c>
      <c r="D53" s="62" t="str">
        <f>VLOOKUP(F53,[1]Sheet1!$B:$C,2,0)</f>
        <v>CTRV24/079000129</v>
      </c>
      <c r="E53" s="14">
        <v>45103</v>
      </c>
      <c r="F53" s="37" t="s">
        <v>76</v>
      </c>
      <c r="G53" s="37" t="s">
        <v>123</v>
      </c>
      <c r="H53" s="12" t="s">
        <v>157</v>
      </c>
      <c r="I53" s="35" t="s">
        <v>160</v>
      </c>
      <c r="J53" s="23">
        <v>152134</v>
      </c>
      <c r="K53" s="15">
        <v>152212</v>
      </c>
      <c r="L53" s="16">
        <v>0.3125</v>
      </c>
      <c r="M53" s="16">
        <v>0.77083333333333337</v>
      </c>
      <c r="N53" s="25">
        <v>0.45833333333575865</v>
      </c>
      <c r="O53" s="15">
        <v>78</v>
      </c>
      <c r="P53" s="15">
        <v>3</v>
      </c>
      <c r="Q53" s="15"/>
      <c r="R53" s="15">
        <v>200</v>
      </c>
      <c r="S53" s="15"/>
      <c r="T53" s="15">
        <v>1900</v>
      </c>
      <c r="U53" s="26">
        <f>R53*P53</f>
        <v>600</v>
      </c>
      <c r="V53" s="32"/>
      <c r="W53" s="38"/>
      <c r="X53" s="15"/>
      <c r="Y53" s="15">
        <f t="shared" si="1"/>
        <v>2500</v>
      </c>
    </row>
    <row r="54" spans="1:25" s="7" customFormat="1" x14ac:dyDescent="0.35">
      <c r="A54" s="32">
        <v>57</v>
      </c>
      <c r="B54" s="15" t="s">
        <v>136</v>
      </c>
      <c r="C54" s="37" t="s">
        <v>141</v>
      </c>
      <c r="D54" s="62" t="str">
        <f>VLOOKUP(F54,[1]Sheet1!$B:$C,2,0)</f>
        <v>CTRV24/079000124</v>
      </c>
      <c r="E54" s="14">
        <v>45103</v>
      </c>
      <c r="F54" s="37" t="s">
        <v>77</v>
      </c>
      <c r="G54" s="37" t="s">
        <v>124</v>
      </c>
      <c r="H54" s="12" t="s">
        <v>157</v>
      </c>
      <c r="I54" s="35" t="s">
        <v>160</v>
      </c>
      <c r="J54" s="15">
        <v>200411</v>
      </c>
      <c r="K54" s="15">
        <v>200475</v>
      </c>
      <c r="L54" s="16">
        <v>0.44444444444444442</v>
      </c>
      <c r="M54" s="16">
        <v>0.85416666666666663</v>
      </c>
      <c r="N54" s="25">
        <v>0.40972222221898846</v>
      </c>
      <c r="O54" s="15">
        <v>64</v>
      </c>
      <c r="P54" s="15">
        <v>1.75</v>
      </c>
      <c r="Q54" s="15"/>
      <c r="R54" s="15">
        <v>200</v>
      </c>
      <c r="S54" s="15"/>
      <c r="T54" s="15">
        <v>1900</v>
      </c>
      <c r="U54" s="26">
        <f>R54*P54</f>
        <v>350</v>
      </c>
      <c r="V54" s="32"/>
      <c r="W54" s="38"/>
      <c r="X54" s="15"/>
      <c r="Y54" s="15">
        <f t="shared" si="1"/>
        <v>2250</v>
      </c>
    </row>
    <row r="55" spans="1:25" s="7" customFormat="1" x14ac:dyDescent="0.35">
      <c r="A55" s="32">
        <v>58</v>
      </c>
      <c r="B55" s="37" t="s">
        <v>134</v>
      </c>
      <c r="C55" s="15" t="s">
        <v>139</v>
      </c>
      <c r="D55" s="62" t="str">
        <f>VLOOKUP(F55,[1]Sheet1!$B:$C,2,0)</f>
        <v>CTRV24/079000125</v>
      </c>
      <c r="E55" s="14">
        <v>45104</v>
      </c>
      <c r="F55" s="37" t="s">
        <v>78</v>
      </c>
      <c r="G55" s="37" t="s">
        <v>124</v>
      </c>
      <c r="H55" s="12" t="s">
        <v>157</v>
      </c>
      <c r="I55" s="35" t="s">
        <v>160</v>
      </c>
      <c r="J55" s="15">
        <v>236355</v>
      </c>
      <c r="K55" s="15">
        <v>236404</v>
      </c>
      <c r="L55" s="16">
        <v>0.35416666666666669</v>
      </c>
      <c r="M55" s="16">
        <v>0.79166666666666663</v>
      </c>
      <c r="N55" s="25">
        <v>0.4375</v>
      </c>
      <c r="O55" s="15">
        <v>49</v>
      </c>
      <c r="P55" s="15">
        <v>2.5</v>
      </c>
      <c r="Q55" s="15"/>
      <c r="R55" s="15">
        <v>200</v>
      </c>
      <c r="S55" s="15"/>
      <c r="T55" s="15">
        <v>1900</v>
      </c>
      <c r="U55" s="26">
        <f>R55*P55</f>
        <v>500</v>
      </c>
      <c r="V55" s="32"/>
      <c r="W55" s="38"/>
      <c r="X55" s="15"/>
      <c r="Y55" s="15">
        <f t="shared" si="1"/>
        <v>2400</v>
      </c>
    </row>
    <row r="56" spans="1:25" s="7" customFormat="1" x14ac:dyDescent="0.35">
      <c r="A56" s="32">
        <v>59</v>
      </c>
      <c r="B56" s="37" t="s">
        <v>134</v>
      </c>
      <c r="C56" s="15" t="s">
        <v>139</v>
      </c>
      <c r="D56" s="62" t="str">
        <f>VLOOKUP(F56,[1]Sheet1!$B:$C,2,0)</f>
        <v>CTRV24/079000126</v>
      </c>
      <c r="E56" s="14">
        <v>45105</v>
      </c>
      <c r="F56" s="37" t="s">
        <v>79</v>
      </c>
      <c r="G56" s="22" t="s">
        <v>124</v>
      </c>
      <c r="H56" s="12" t="s">
        <v>157</v>
      </c>
      <c r="I56" s="35" t="s">
        <v>160</v>
      </c>
      <c r="J56" s="15">
        <v>236404</v>
      </c>
      <c r="K56" s="15">
        <v>236485</v>
      </c>
      <c r="L56" s="16">
        <v>0.17708333333333334</v>
      </c>
      <c r="M56" s="16">
        <v>0.85416666666666663</v>
      </c>
      <c r="N56" s="25">
        <v>0.67708333332848269</v>
      </c>
      <c r="O56" s="15">
        <v>81</v>
      </c>
      <c r="P56" s="15">
        <v>8.25</v>
      </c>
      <c r="Q56" s="15">
        <v>1</v>
      </c>
      <c r="R56" s="15">
        <v>200</v>
      </c>
      <c r="S56" s="15">
        <v>16</v>
      </c>
      <c r="T56" s="15">
        <v>1900</v>
      </c>
      <c r="U56" s="26">
        <f>R56*P56</f>
        <v>1650</v>
      </c>
      <c r="V56" s="32">
        <f>S56*Q56</f>
        <v>16</v>
      </c>
      <c r="W56" s="38"/>
      <c r="X56" s="15"/>
      <c r="Y56" s="15">
        <f t="shared" si="1"/>
        <v>3566</v>
      </c>
    </row>
    <row r="57" spans="1:25" s="7" customFormat="1" x14ac:dyDescent="0.35">
      <c r="A57" s="32">
        <v>60</v>
      </c>
      <c r="B57" s="15" t="s">
        <v>134</v>
      </c>
      <c r="C57" s="15" t="s">
        <v>148</v>
      </c>
      <c r="D57" s="62" t="str">
        <f>VLOOKUP(F57,[1]Sheet1!$B:$C,2,0)</f>
        <v>CTRV24/079000128</v>
      </c>
      <c r="E57" s="14">
        <v>45105</v>
      </c>
      <c r="F57" s="37" t="s">
        <v>80</v>
      </c>
      <c r="G57" s="37" t="s">
        <v>90</v>
      </c>
      <c r="H57" s="12" t="s">
        <v>157</v>
      </c>
      <c r="I57" s="35" t="s">
        <v>159</v>
      </c>
      <c r="J57" s="15">
        <v>71370</v>
      </c>
      <c r="K57" s="15">
        <v>71422</v>
      </c>
      <c r="L57" s="16">
        <v>0.46875</v>
      </c>
      <c r="M57" s="16">
        <v>0.5625</v>
      </c>
      <c r="N57" s="25">
        <v>9.375E-2</v>
      </c>
      <c r="O57" s="15">
        <v>52</v>
      </c>
      <c r="P57" s="15"/>
      <c r="Q57" s="15">
        <v>22</v>
      </c>
      <c r="R57" s="15"/>
      <c r="S57" s="15">
        <v>16</v>
      </c>
      <c r="T57" s="15">
        <v>900</v>
      </c>
      <c r="U57" s="26"/>
      <c r="V57" s="32">
        <f>S57*Q57</f>
        <v>352</v>
      </c>
      <c r="W57" s="38"/>
      <c r="X57" s="15"/>
      <c r="Y57" s="15">
        <f t="shared" si="1"/>
        <v>1252</v>
      </c>
    </row>
    <row r="58" spans="1:25" s="7" customFormat="1" x14ac:dyDescent="0.35">
      <c r="A58" s="32">
        <v>61</v>
      </c>
      <c r="B58" s="37" t="s">
        <v>134</v>
      </c>
      <c r="C58" s="15" t="s">
        <v>139</v>
      </c>
      <c r="D58" s="62" t="str">
        <f>VLOOKUP(F58,[1]Sheet1!$B:$C,2,0)</f>
        <v>CTRV24/079000131</v>
      </c>
      <c r="E58" s="14">
        <v>45106</v>
      </c>
      <c r="F58" s="37" t="s">
        <v>81</v>
      </c>
      <c r="G58" s="22" t="s">
        <v>124</v>
      </c>
      <c r="H58" s="12" t="s">
        <v>157</v>
      </c>
      <c r="I58" s="35" t="s">
        <v>160</v>
      </c>
      <c r="J58" s="15">
        <v>236485</v>
      </c>
      <c r="K58" s="15">
        <v>236560</v>
      </c>
      <c r="L58" s="16">
        <v>0.39583333333333331</v>
      </c>
      <c r="M58" s="16">
        <v>0.89583333333333337</v>
      </c>
      <c r="N58" s="25">
        <v>0.5</v>
      </c>
      <c r="O58" s="15">
        <v>75</v>
      </c>
      <c r="P58" s="15">
        <v>4</v>
      </c>
      <c r="Q58" s="15"/>
      <c r="R58" s="15">
        <v>200</v>
      </c>
      <c r="S58" s="15"/>
      <c r="T58" s="15">
        <v>1900</v>
      </c>
      <c r="U58" s="26">
        <f>R58*P58</f>
        <v>800</v>
      </c>
      <c r="V58" s="32"/>
      <c r="W58" s="38"/>
      <c r="X58" s="15"/>
      <c r="Y58" s="15">
        <f t="shared" si="1"/>
        <v>2700</v>
      </c>
    </row>
    <row r="59" spans="1:25" s="7" customFormat="1" x14ac:dyDescent="0.35">
      <c r="A59" s="32">
        <v>62</v>
      </c>
      <c r="B59" s="15" t="s">
        <v>134</v>
      </c>
      <c r="C59" s="15" t="s">
        <v>154</v>
      </c>
      <c r="D59" s="62" t="str">
        <f>VLOOKUP(F59,[1]Sheet1!$B:$C,2,0)</f>
        <v>CTRV24/079000133</v>
      </c>
      <c r="E59" s="14">
        <v>45106</v>
      </c>
      <c r="F59" s="37" t="s">
        <v>82</v>
      </c>
      <c r="G59" s="37" t="s">
        <v>125</v>
      </c>
      <c r="H59" s="12" t="s">
        <v>157</v>
      </c>
      <c r="I59" s="35" t="s">
        <v>159</v>
      </c>
      <c r="J59" s="15">
        <v>152374</v>
      </c>
      <c r="K59" s="15">
        <v>152398</v>
      </c>
      <c r="L59" s="16">
        <v>0.9375</v>
      </c>
      <c r="M59" s="16">
        <v>1.0104166666666667</v>
      </c>
      <c r="N59" s="25">
        <v>7.2916666664241347E-2</v>
      </c>
      <c r="O59" s="15">
        <v>24</v>
      </c>
      <c r="P59" s="15"/>
      <c r="Q59" s="15"/>
      <c r="R59" s="15"/>
      <c r="S59" s="15"/>
      <c r="T59" s="15">
        <v>900</v>
      </c>
      <c r="U59" s="26"/>
      <c r="V59" s="32"/>
      <c r="W59" s="38"/>
      <c r="X59" s="15"/>
      <c r="Y59" s="15">
        <f t="shared" si="1"/>
        <v>900</v>
      </c>
    </row>
    <row r="60" spans="1:25" s="7" customFormat="1" x14ac:dyDescent="0.35">
      <c r="A60" s="32">
        <v>63</v>
      </c>
      <c r="B60" s="15" t="s">
        <v>134</v>
      </c>
      <c r="C60" s="15" t="s">
        <v>154</v>
      </c>
      <c r="D60" s="62" t="str">
        <f>VLOOKUP(F60,[1]Sheet1!$B:$C,2,0)</f>
        <v>CTRV24/079000134</v>
      </c>
      <c r="E60" s="14">
        <v>45106</v>
      </c>
      <c r="F60" s="37" t="s">
        <v>83</v>
      </c>
      <c r="G60" s="37" t="s">
        <v>126</v>
      </c>
      <c r="H60" s="12" t="s">
        <v>157</v>
      </c>
      <c r="I60" s="35" t="s">
        <v>159</v>
      </c>
      <c r="J60" s="15">
        <v>152328</v>
      </c>
      <c r="K60" s="15">
        <v>152349</v>
      </c>
      <c r="L60" s="16">
        <v>0.72916666666666663</v>
      </c>
      <c r="M60" s="16">
        <v>0.79166666666666663</v>
      </c>
      <c r="N60" s="25">
        <v>6.25E-2</v>
      </c>
      <c r="O60" s="15">
        <v>21</v>
      </c>
      <c r="P60" s="15"/>
      <c r="Q60" s="15"/>
      <c r="R60" s="15"/>
      <c r="S60" s="15"/>
      <c r="T60" s="15">
        <v>900</v>
      </c>
      <c r="U60" s="26"/>
      <c r="V60" s="32"/>
      <c r="W60" s="38"/>
      <c r="X60" s="15"/>
      <c r="Y60" s="15">
        <f t="shared" si="1"/>
        <v>900</v>
      </c>
    </row>
    <row r="61" spans="1:25" s="7" customFormat="1" x14ac:dyDescent="0.35">
      <c r="A61" s="32">
        <v>64</v>
      </c>
      <c r="B61" s="15" t="s">
        <v>134</v>
      </c>
      <c r="C61" s="15" t="s">
        <v>154</v>
      </c>
      <c r="D61" s="62" t="str">
        <f>VLOOKUP(F61,[1]Sheet1!$B:$C,2,0)</f>
        <v>CTRV24/079000135</v>
      </c>
      <c r="E61" s="14">
        <v>45106</v>
      </c>
      <c r="F61" s="37" t="s">
        <v>84</v>
      </c>
      <c r="G61" s="37" t="s">
        <v>127</v>
      </c>
      <c r="H61" s="12" t="s">
        <v>157</v>
      </c>
      <c r="I61" s="35" t="s">
        <v>159</v>
      </c>
      <c r="J61" s="15">
        <v>152349</v>
      </c>
      <c r="K61" s="15">
        <v>152374</v>
      </c>
      <c r="L61" s="16">
        <v>0.79166666666666663</v>
      </c>
      <c r="M61" s="16">
        <v>0.85416666666666663</v>
      </c>
      <c r="N61" s="25">
        <v>6.25E-2</v>
      </c>
      <c r="O61" s="15">
        <v>25</v>
      </c>
      <c r="P61" s="15"/>
      <c r="Q61" s="15"/>
      <c r="R61" s="15"/>
      <c r="S61" s="15"/>
      <c r="T61" s="15">
        <v>900</v>
      </c>
      <c r="U61" s="26"/>
      <c r="V61" s="32"/>
      <c r="W61" s="38"/>
      <c r="X61" s="15"/>
      <c r="Y61" s="15">
        <f t="shared" si="1"/>
        <v>900</v>
      </c>
    </row>
    <row r="62" spans="1:25" s="7" customFormat="1" x14ac:dyDescent="0.35">
      <c r="A62" s="32">
        <v>65</v>
      </c>
      <c r="B62" s="37" t="s">
        <v>134</v>
      </c>
      <c r="C62" s="15" t="s">
        <v>139</v>
      </c>
      <c r="D62" s="62" t="str">
        <f>VLOOKUP(F62,[1]Sheet1!$B:$C,2,0)</f>
        <v>CTRV24/079000136</v>
      </c>
      <c r="E62" s="14">
        <v>45106</v>
      </c>
      <c r="F62" s="40" t="s">
        <v>85</v>
      </c>
      <c r="G62" s="40" t="s">
        <v>128</v>
      </c>
      <c r="H62" s="12" t="s">
        <v>157</v>
      </c>
      <c r="I62" s="35" t="s">
        <v>159</v>
      </c>
      <c r="J62" s="15">
        <v>236560</v>
      </c>
      <c r="K62" s="15">
        <v>236587</v>
      </c>
      <c r="L62" s="16">
        <v>0.875</v>
      </c>
      <c r="M62" s="16">
        <v>0.97916666666666663</v>
      </c>
      <c r="N62" s="25">
        <v>0.10416666666424135</v>
      </c>
      <c r="O62" s="15">
        <v>27</v>
      </c>
      <c r="P62" s="15"/>
      <c r="Q62" s="15"/>
      <c r="R62" s="15"/>
      <c r="S62" s="15"/>
      <c r="T62" s="15">
        <v>900</v>
      </c>
      <c r="U62" s="26"/>
      <c r="V62" s="32"/>
      <c r="W62" s="38"/>
      <c r="X62" s="15"/>
      <c r="Y62" s="15">
        <f t="shared" si="1"/>
        <v>900</v>
      </c>
    </row>
    <row r="63" spans="1:25" s="7" customFormat="1" x14ac:dyDescent="0.35">
      <c r="A63" s="32">
        <v>66</v>
      </c>
      <c r="B63" s="37" t="s">
        <v>134</v>
      </c>
      <c r="C63" s="15" t="s">
        <v>139</v>
      </c>
      <c r="D63" s="62" t="str">
        <f>VLOOKUP(F63,[1]Sheet1!$B:$C,2,0)</f>
        <v>CTRV24/079000138</v>
      </c>
      <c r="E63" s="14">
        <v>45107</v>
      </c>
      <c r="F63" s="37" t="s">
        <v>86</v>
      </c>
      <c r="G63" s="22" t="s">
        <v>124</v>
      </c>
      <c r="H63" s="12" t="s">
        <v>157</v>
      </c>
      <c r="I63" s="35" t="s">
        <v>160</v>
      </c>
      <c r="J63" s="15">
        <v>236587</v>
      </c>
      <c r="K63" s="15">
        <v>236647</v>
      </c>
      <c r="L63" s="16">
        <v>0.375</v>
      </c>
      <c r="M63" s="16">
        <v>0.89583333333333337</v>
      </c>
      <c r="N63" s="25">
        <v>0.52083333333575865</v>
      </c>
      <c r="O63" s="15">
        <v>60</v>
      </c>
      <c r="P63" s="15">
        <v>4.5</v>
      </c>
      <c r="Q63" s="15"/>
      <c r="R63" s="15">
        <v>200</v>
      </c>
      <c r="S63" s="15"/>
      <c r="T63" s="15">
        <v>1900</v>
      </c>
      <c r="U63" s="26">
        <f>R63*P63</f>
        <v>900</v>
      </c>
      <c r="V63" s="32"/>
      <c r="W63" s="38"/>
      <c r="X63" s="15"/>
      <c r="Y63" s="15">
        <f>SUM(T63:X63)</f>
        <v>2800</v>
      </c>
    </row>
    <row r="64" spans="1:25" s="7" customFormat="1" x14ac:dyDescent="0.35">
      <c r="A64" s="32">
        <v>67</v>
      </c>
      <c r="B64" s="15" t="s">
        <v>134</v>
      </c>
      <c r="C64" s="15" t="s">
        <v>148</v>
      </c>
      <c r="D64" s="62" t="str">
        <f>VLOOKUP(F64,[1]Sheet1!$B:$C,2,0)</f>
        <v>CTRV24/079000137</v>
      </c>
      <c r="E64" s="14">
        <v>45107</v>
      </c>
      <c r="F64" s="37" t="s">
        <v>87</v>
      </c>
      <c r="G64" s="37" t="s">
        <v>125</v>
      </c>
      <c r="H64" s="12" t="s">
        <v>157</v>
      </c>
      <c r="I64" s="35" t="s">
        <v>160</v>
      </c>
      <c r="J64" s="15">
        <v>71422</v>
      </c>
      <c r="K64" s="15">
        <v>71468</v>
      </c>
      <c r="L64" s="16">
        <v>0.29166666666666669</v>
      </c>
      <c r="M64" s="16">
        <v>0.91666666666666663</v>
      </c>
      <c r="N64" s="25">
        <v>0.625</v>
      </c>
      <c r="O64" s="15">
        <v>46</v>
      </c>
      <c r="P64" s="15">
        <v>7</v>
      </c>
      <c r="Q64" s="15"/>
      <c r="R64" s="15">
        <v>200</v>
      </c>
      <c r="S64" s="15"/>
      <c r="T64" s="15">
        <v>1900</v>
      </c>
      <c r="U64" s="26">
        <f>R64*P64</f>
        <v>1400</v>
      </c>
      <c r="V64" s="32"/>
      <c r="W64" s="38"/>
      <c r="X64" s="15"/>
      <c r="Y64" s="15">
        <f>SUM(T64:X64)</f>
        <v>3300</v>
      </c>
    </row>
    <row r="65" spans="1:25" s="7" customFormat="1" ht="17" thickBot="1" x14ac:dyDescent="0.55000000000000004">
      <c r="A65" s="32">
        <v>68</v>
      </c>
      <c r="B65" s="15" t="s">
        <v>136</v>
      </c>
      <c r="C65" s="15" t="s">
        <v>147</v>
      </c>
      <c r="D65" s="62" t="str">
        <f>VLOOKUP(F65,[1]Sheet1!$B:$C,2,0)</f>
        <v>CIKL24/025000038</v>
      </c>
      <c r="E65" s="14">
        <v>45107</v>
      </c>
      <c r="F65" s="41" t="s">
        <v>88</v>
      </c>
      <c r="G65" s="41" t="s">
        <v>129</v>
      </c>
      <c r="H65" s="12" t="s">
        <v>158</v>
      </c>
      <c r="I65" s="32" t="s">
        <v>162</v>
      </c>
      <c r="J65" s="15">
        <v>55200</v>
      </c>
      <c r="K65" s="15">
        <v>55217</v>
      </c>
      <c r="L65" s="16">
        <v>0.45833333333333331</v>
      </c>
      <c r="M65" s="16">
        <v>0.5</v>
      </c>
      <c r="N65" s="25">
        <v>4.1666666666666664E-2</v>
      </c>
      <c r="O65" s="15">
        <v>17</v>
      </c>
      <c r="P65" s="15"/>
      <c r="Q65" s="15"/>
      <c r="R65" s="15"/>
      <c r="S65" s="15"/>
      <c r="T65" s="15">
        <v>1400</v>
      </c>
      <c r="U65" s="26"/>
      <c r="V65" s="32"/>
      <c r="W65" s="38"/>
      <c r="X65" s="15"/>
      <c r="Y65" s="17">
        <f>SUM(T65:X65)</f>
        <v>1400</v>
      </c>
    </row>
    <row r="66" spans="1:25" s="7" customFormat="1" ht="24" thickBot="1" x14ac:dyDescent="0.6">
      <c r="B66" s="13"/>
      <c r="C66" s="9"/>
      <c r="D66" s="42"/>
      <c r="E66" s="42"/>
      <c r="F66" s="42"/>
      <c r="G66" s="43"/>
      <c r="H66" s="9"/>
      <c r="J66" s="9"/>
      <c r="K66" s="9"/>
      <c r="L66" s="19"/>
      <c r="M66" s="19"/>
      <c r="N66" s="20"/>
      <c r="O66" s="9"/>
      <c r="Q66" s="9"/>
      <c r="R66" s="9"/>
      <c r="S66" s="9"/>
      <c r="T66" s="9"/>
      <c r="U66" s="8"/>
      <c r="X66" s="9"/>
      <c r="Y66" s="55">
        <f>SUM(Y2:Y65)</f>
        <v>182205</v>
      </c>
    </row>
    <row r="67" spans="1:25" s="7" customFormat="1" x14ac:dyDescent="0.35">
      <c r="B67" s="13"/>
      <c r="C67" s="8"/>
      <c r="D67" s="42"/>
      <c r="E67" s="42"/>
      <c r="F67" s="42"/>
      <c r="G67" s="43"/>
      <c r="H67" s="9"/>
      <c r="J67" s="9"/>
      <c r="K67" s="9"/>
      <c r="L67" s="19"/>
      <c r="M67" s="19"/>
      <c r="N67" s="20"/>
      <c r="O67" s="9"/>
      <c r="Q67" s="9"/>
      <c r="R67" s="9"/>
      <c r="S67" s="9"/>
      <c r="T67" s="9"/>
      <c r="U67" s="8"/>
      <c r="X67" s="9"/>
      <c r="Y67" s="3"/>
    </row>
    <row r="68" spans="1:25" s="7" customFormat="1" x14ac:dyDescent="0.35">
      <c r="B68" s="13"/>
      <c r="C68" s="9"/>
      <c r="D68" s="42"/>
      <c r="E68" s="42"/>
      <c r="F68" s="42"/>
      <c r="G68" s="44"/>
      <c r="H68" s="9"/>
      <c r="J68" s="9"/>
      <c r="K68" s="9"/>
      <c r="L68" s="19"/>
      <c r="M68" s="19"/>
      <c r="N68" s="20"/>
      <c r="O68" s="9"/>
      <c r="Q68" s="9"/>
      <c r="R68" s="9"/>
      <c r="S68" s="9"/>
      <c r="T68" s="9"/>
      <c r="U68" s="8"/>
      <c r="X68" s="9"/>
      <c r="Y68" s="3"/>
    </row>
    <row r="69" spans="1:25" s="7" customFormat="1" x14ac:dyDescent="0.35">
      <c r="B69" s="13"/>
      <c r="C69" s="9"/>
      <c r="D69" s="42"/>
      <c r="E69" s="42"/>
      <c r="F69" s="42"/>
      <c r="G69" s="45"/>
      <c r="H69" s="9"/>
      <c r="J69" s="9"/>
      <c r="K69" s="9"/>
      <c r="L69" s="19"/>
      <c r="M69" s="19"/>
      <c r="N69" s="20"/>
      <c r="O69" s="9"/>
      <c r="Q69" s="9"/>
      <c r="R69" s="9"/>
      <c r="S69" s="9"/>
      <c r="T69" s="9"/>
      <c r="U69" s="8"/>
      <c r="X69" s="9"/>
      <c r="Y69" s="3"/>
    </row>
    <row r="70" spans="1:25" s="59" customFormat="1" x14ac:dyDescent="0.35"/>
    <row r="71" spans="1:25" s="59" customFormat="1" x14ac:dyDescent="0.35"/>
    <row r="72" spans="1:25" s="59" customFormat="1" x14ac:dyDescent="0.35"/>
    <row r="73" spans="1:25" s="61" customFormat="1" x14ac:dyDescent="0.35"/>
    <row r="74" spans="1:25" s="61" customFormat="1" x14ac:dyDescent="0.35"/>
    <row r="75" spans="1:25" s="61" customFormat="1" x14ac:dyDescent="0.35"/>
    <row r="76" spans="1:25" s="61" customFormat="1" x14ac:dyDescent="0.35"/>
    <row r="77" spans="1:25" s="61" customFormat="1" x14ac:dyDescent="0.35"/>
    <row r="78" spans="1:25" s="61" customFormat="1" x14ac:dyDescent="0.35"/>
    <row r="79" spans="1:25" s="7" customFormat="1" x14ac:dyDescent="0.35"/>
    <row r="80" spans="1:25" s="7" customFormat="1" x14ac:dyDescent="0.35">
      <c r="B80" s="46"/>
      <c r="C80" s="8"/>
      <c r="D80" s="47"/>
      <c r="E80" s="47"/>
      <c r="F80" s="47"/>
      <c r="G80" s="48"/>
      <c r="H80" s="9"/>
      <c r="J80" s="9"/>
      <c r="K80" s="9"/>
      <c r="L80" s="19"/>
      <c r="M80" s="19"/>
      <c r="N80" s="20"/>
      <c r="O80" s="9"/>
      <c r="Q80" s="9"/>
      <c r="R80" s="9"/>
      <c r="S80" s="9"/>
      <c r="T80" s="9"/>
      <c r="U80" s="8"/>
      <c r="X80" s="9"/>
      <c r="Y80" s="3"/>
    </row>
    <row r="81" spans="1:25" s="7" customFormat="1" x14ac:dyDescent="0.35">
      <c r="B81" s="46"/>
      <c r="C81" s="9"/>
      <c r="D81" s="47"/>
      <c r="E81" s="47"/>
      <c r="F81" s="47"/>
      <c r="G81" s="48"/>
      <c r="H81" s="9"/>
      <c r="J81" s="9"/>
      <c r="K81" s="9"/>
      <c r="L81" s="19"/>
      <c r="M81" s="19"/>
      <c r="N81" s="20"/>
      <c r="O81" s="9"/>
      <c r="Q81" s="9"/>
      <c r="R81" s="9"/>
      <c r="S81" s="9"/>
      <c r="T81" s="9"/>
      <c r="U81" s="8"/>
      <c r="X81" s="9"/>
      <c r="Y81" s="3"/>
    </row>
    <row r="82" spans="1:25" s="7" customFormat="1" x14ac:dyDescent="0.35">
      <c r="B82" s="46"/>
      <c r="C82" s="9"/>
      <c r="D82" s="47"/>
      <c r="E82" s="47"/>
      <c r="F82" s="47"/>
      <c r="G82" s="48"/>
      <c r="H82" s="9"/>
      <c r="J82" s="9"/>
      <c r="K82" s="9"/>
      <c r="L82" s="19"/>
      <c r="M82" s="19"/>
      <c r="N82" s="20"/>
      <c r="O82" s="9"/>
      <c r="Q82" s="9"/>
      <c r="R82" s="9"/>
      <c r="S82" s="9"/>
      <c r="T82" s="9"/>
      <c r="U82" s="8"/>
      <c r="X82" s="9"/>
      <c r="Y82" s="3"/>
    </row>
    <row r="83" spans="1:25" s="7" customFormat="1" x14ac:dyDescent="0.35">
      <c r="B83" s="9"/>
      <c r="C83" s="9"/>
      <c r="D83" s="18"/>
      <c r="E83" s="18"/>
      <c r="F83" s="18"/>
      <c r="G83" s="9"/>
      <c r="H83" s="9"/>
      <c r="J83" s="9"/>
      <c r="K83" s="9"/>
      <c r="L83" s="19"/>
      <c r="M83" s="19"/>
      <c r="N83" s="20"/>
      <c r="O83" s="9"/>
      <c r="Q83" s="9"/>
      <c r="R83" s="9"/>
      <c r="S83" s="9"/>
      <c r="T83" s="9"/>
      <c r="U83" s="8"/>
      <c r="X83" s="9"/>
      <c r="Y83" s="3"/>
    </row>
    <row r="84" spans="1:25" s="7" customFormat="1" x14ac:dyDescent="0.35">
      <c r="B84" s="9"/>
      <c r="C84" s="8"/>
      <c r="D84" s="18"/>
      <c r="E84" s="18"/>
      <c r="F84" s="18"/>
      <c r="G84" s="9"/>
      <c r="H84" s="9"/>
      <c r="J84" s="9"/>
      <c r="K84" s="9"/>
      <c r="L84" s="19"/>
      <c r="M84" s="19"/>
      <c r="N84" s="20"/>
      <c r="O84" s="9"/>
      <c r="Q84" s="9"/>
      <c r="R84" s="9"/>
      <c r="S84" s="9"/>
      <c r="T84" s="9"/>
      <c r="U84" s="8"/>
      <c r="X84" s="9"/>
      <c r="Y84" s="3"/>
    </row>
    <row r="85" spans="1:25" s="7" customFormat="1" x14ac:dyDescent="0.35">
      <c r="B85" s="18"/>
      <c r="C85" s="9"/>
      <c r="D85" s="18"/>
      <c r="E85" s="18"/>
      <c r="F85" s="18"/>
      <c r="G85" s="9"/>
      <c r="H85" s="9"/>
      <c r="J85" s="9"/>
      <c r="K85" s="9"/>
      <c r="L85" s="19"/>
      <c r="M85" s="19"/>
      <c r="N85" s="20"/>
      <c r="O85" s="9"/>
      <c r="Q85" s="9"/>
      <c r="R85" s="9"/>
      <c r="S85" s="9"/>
      <c r="T85" s="9"/>
      <c r="U85" s="8"/>
      <c r="X85" s="9"/>
      <c r="Y85" s="3"/>
    </row>
    <row r="86" spans="1:25" s="7" customFormat="1" x14ac:dyDescent="0.35">
      <c r="B86" s="9"/>
      <c r="C86" s="9"/>
      <c r="D86" s="18"/>
      <c r="E86" s="18"/>
      <c r="F86" s="18"/>
      <c r="G86" s="9"/>
      <c r="H86" s="9"/>
      <c r="J86" s="9"/>
      <c r="K86" s="9"/>
      <c r="L86" s="19"/>
      <c r="M86" s="19"/>
      <c r="N86" s="20"/>
      <c r="O86" s="9"/>
      <c r="Q86" s="9"/>
      <c r="R86" s="9"/>
      <c r="S86" s="9"/>
      <c r="T86" s="9"/>
      <c r="U86" s="8"/>
      <c r="X86" s="9"/>
      <c r="Y86" s="3"/>
    </row>
    <row r="87" spans="1:25" s="7" customFormat="1" x14ac:dyDescent="0.35">
      <c r="B87" s="9"/>
      <c r="C87" s="8"/>
      <c r="D87" s="18"/>
      <c r="E87" s="18"/>
      <c r="F87" s="18"/>
      <c r="G87" s="49"/>
      <c r="H87" s="9"/>
      <c r="J87" s="9"/>
      <c r="K87" s="9"/>
      <c r="L87" s="19"/>
      <c r="M87" s="19"/>
      <c r="N87" s="20"/>
      <c r="O87" s="9"/>
      <c r="Q87" s="9"/>
      <c r="R87" s="9"/>
      <c r="S87" s="9"/>
      <c r="T87" s="9"/>
      <c r="U87" s="8"/>
      <c r="X87" s="9"/>
      <c r="Y87" s="3"/>
    </row>
    <row r="88" spans="1:25" s="7" customFormat="1" x14ac:dyDescent="0.35">
      <c r="B88" s="9"/>
      <c r="C88" s="8"/>
      <c r="D88" s="18"/>
      <c r="E88" s="18"/>
      <c r="F88" s="18"/>
      <c r="G88" s="49"/>
      <c r="H88" s="9"/>
      <c r="J88" s="9"/>
      <c r="K88" s="9"/>
      <c r="L88" s="19"/>
      <c r="M88" s="19"/>
      <c r="N88" s="20"/>
      <c r="O88" s="9"/>
      <c r="Q88" s="9"/>
      <c r="R88" s="9"/>
      <c r="S88" s="9"/>
      <c r="T88" s="9"/>
      <c r="U88" s="8"/>
      <c r="X88" s="9"/>
      <c r="Y88" s="3"/>
    </row>
    <row r="89" spans="1:25" s="7" customFormat="1" x14ac:dyDescent="0.35">
      <c r="B89" s="9"/>
      <c r="C89" s="50"/>
      <c r="D89" s="18"/>
      <c r="E89" s="18"/>
      <c r="F89" s="18"/>
      <c r="G89" s="9"/>
      <c r="H89" s="9"/>
      <c r="J89" s="9"/>
      <c r="K89" s="9"/>
      <c r="L89" s="19"/>
      <c r="M89" s="19"/>
      <c r="N89" s="20"/>
      <c r="O89" s="9"/>
      <c r="Q89" s="9"/>
      <c r="R89" s="9"/>
      <c r="S89" s="9"/>
      <c r="T89" s="9"/>
      <c r="U89" s="8"/>
      <c r="X89" s="9"/>
      <c r="Y89" s="3"/>
    </row>
    <row r="90" spans="1:25" s="7" customFormat="1" x14ac:dyDescent="0.35">
      <c r="B90" s="9"/>
      <c r="C90" s="9"/>
      <c r="D90" s="18"/>
      <c r="E90" s="18"/>
      <c r="F90" s="18"/>
      <c r="G90" s="51"/>
      <c r="H90" s="9"/>
      <c r="J90" s="9"/>
      <c r="K90" s="9"/>
      <c r="L90" s="19"/>
      <c r="M90" s="19"/>
      <c r="N90" s="20"/>
      <c r="O90" s="9"/>
      <c r="Q90" s="9"/>
      <c r="R90" s="9"/>
      <c r="S90" s="9"/>
      <c r="T90" s="9"/>
      <c r="U90" s="8"/>
      <c r="X90" s="9"/>
      <c r="Y90" s="3"/>
    </row>
    <row r="91" spans="1:25" s="7" customFormat="1" x14ac:dyDescent="0.35">
      <c r="B91" s="9"/>
      <c r="C91" s="50"/>
      <c r="D91" s="18"/>
      <c r="E91" s="18"/>
      <c r="F91" s="18"/>
      <c r="G91" s="9"/>
      <c r="H91" s="9"/>
      <c r="J91" s="9"/>
      <c r="K91" s="9"/>
      <c r="L91" s="19"/>
      <c r="M91" s="19"/>
      <c r="N91" s="20"/>
      <c r="O91" s="9"/>
      <c r="Q91" s="9"/>
      <c r="R91" s="9"/>
      <c r="S91" s="9"/>
      <c r="T91" s="9"/>
      <c r="U91" s="8"/>
      <c r="X91" s="9"/>
      <c r="Y91" s="3"/>
    </row>
    <row r="92" spans="1:25" s="7" customFormat="1" ht="21" x14ac:dyDescent="0.5">
      <c r="T92" s="3"/>
      <c r="U92" s="3"/>
      <c r="V92" s="3"/>
      <c r="W92" s="3"/>
      <c r="X92" s="3"/>
      <c r="Y92" s="10"/>
    </row>
    <row r="93" spans="1:25" s="7" customFormat="1" ht="21" x14ac:dyDescent="0.5">
      <c r="T93" s="3"/>
      <c r="U93" s="3"/>
      <c r="V93" s="3"/>
      <c r="W93" s="3"/>
      <c r="X93" s="3"/>
      <c r="Y93" s="10"/>
    </row>
    <row r="94" spans="1:25" s="7" customFormat="1" x14ac:dyDescent="0.35">
      <c r="Y94" s="3"/>
    </row>
    <row r="95" spans="1:25" s="7" customFormat="1" x14ac:dyDescent="0.35">
      <c r="Y95" s="3"/>
    </row>
    <row r="96" spans="1:25" s="7" customFormat="1" x14ac:dyDescent="0.35">
      <c r="A96" s="4"/>
      <c r="B96" s="4"/>
      <c r="C96" s="4"/>
      <c r="D96" s="52"/>
      <c r="E96" s="52"/>
      <c r="F96" s="52"/>
      <c r="G96" s="4"/>
      <c r="H96" s="4"/>
      <c r="I96" s="4"/>
      <c r="J96" s="4"/>
      <c r="K96" s="4"/>
      <c r="L96" s="6"/>
      <c r="M96" s="6"/>
      <c r="N96" s="6"/>
      <c r="O96" s="4"/>
      <c r="P96" s="4"/>
      <c r="Q96" s="4"/>
      <c r="R96" s="4"/>
      <c r="S96" s="4"/>
      <c r="T96" s="4"/>
      <c r="U96" s="4"/>
      <c r="V96" s="4"/>
      <c r="W96" s="4"/>
      <c r="X96" s="4"/>
      <c r="Y96" s="5"/>
    </row>
    <row r="97" spans="1:25" s="7" customFormat="1" x14ac:dyDescent="0.35">
      <c r="A97" s="5"/>
      <c r="B97" s="5"/>
      <c r="C97" s="5"/>
      <c r="D97" s="53"/>
      <c r="E97" s="53"/>
      <c r="F97" s="53"/>
      <c r="G97" s="5"/>
      <c r="H97" s="5"/>
      <c r="I97" s="4"/>
      <c r="J97" s="5"/>
      <c r="K97" s="5"/>
      <c r="L97" s="54"/>
      <c r="M97" s="54"/>
      <c r="N97" s="6"/>
      <c r="O97" s="4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s="7" customFormat="1" x14ac:dyDescent="0.35">
      <c r="A98" s="5"/>
      <c r="B98" s="5"/>
      <c r="C98" s="5"/>
      <c r="D98" s="53"/>
      <c r="E98" s="53"/>
      <c r="F98" s="53"/>
      <c r="G98" s="5"/>
      <c r="H98" s="5"/>
      <c r="I98" s="4"/>
      <c r="J98" s="5"/>
      <c r="K98" s="5"/>
      <c r="L98" s="54"/>
      <c r="M98" s="54"/>
      <c r="N98" s="6"/>
      <c r="O98" s="4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s="7" customFormat="1" x14ac:dyDescent="0.35">
      <c r="A99" s="5"/>
      <c r="B99" s="5"/>
      <c r="C99" s="5"/>
      <c r="D99" s="53"/>
      <c r="E99" s="53"/>
      <c r="F99" s="53"/>
      <c r="G99" s="5"/>
      <c r="H99" s="5"/>
      <c r="I99" s="4"/>
      <c r="J99" s="5"/>
      <c r="K99" s="5"/>
      <c r="L99" s="54"/>
      <c r="M99" s="54"/>
      <c r="N99" s="6"/>
      <c r="O99" s="4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s="7" customFormat="1" x14ac:dyDescent="0.35">
      <c r="A100" s="5"/>
      <c r="B100" s="5"/>
      <c r="C100" s="5"/>
      <c r="D100" s="53"/>
      <c r="E100" s="53"/>
      <c r="F100" s="53"/>
      <c r="G100" s="5"/>
      <c r="H100" s="5"/>
      <c r="I100" s="4"/>
      <c r="J100" s="5"/>
      <c r="K100" s="5"/>
      <c r="L100" s="54"/>
      <c r="M100" s="54"/>
      <c r="N100" s="6"/>
      <c r="O100" s="4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s="7" customFormat="1" x14ac:dyDescent="0.35">
      <c r="A101" s="5"/>
      <c r="B101" s="5"/>
      <c r="C101" s="5"/>
      <c r="D101" s="53"/>
      <c r="E101" s="53"/>
      <c r="F101" s="53"/>
      <c r="G101" s="5"/>
      <c r="H101" s="5"/>
      <c r="I101" s="4"/>
      <c r="J101" s="5"/>
      <c r="K101" s="5"/>
      <c r="L101" s="54"/>
      <c r="M101" s="54"/>
      <c r="N101" s="6"/>
      <c r="O101" s="4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s="7" customFormat="1" x14ac:dyDescent="0.35">
      <c r="A102" s="5"/>
      <c r="B102" s="5"/>
      <c r="C102" s="5"/>
      <c r="D102" s="53"/>
      <c r="E102" s="53"/>
      <c r="F102" s="53"/>
      <c r="G102" s="5"/>
      <c r="H102" s="5"/>
      <c r="I102" s="4"/>
      <c r="J102" s="5"/>
      <c r="K102" s="5"/>
      <c r="L102" s="54"/>
      <c r="M102" s="54"/>
      <c r="N102" s="6"/>
      <c r="O102" s="4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s="7" customFormat="1" x14ac:dyDescent="0.35">
      <c r="A103" s="5"/>
      <c r="B103" s="53"/>
      <c r="C103" s="53"/>
      <c r="D103" s="53"/>
      <c r="E103" s="53"/>
      <c r="F103" s="53"/>
      <c r="G103" s="5"/>
      <c r="H103" s="5"/>
      <c r="I103" s="4"/>
      <c r="J103" s="5"/>
      <c r="K103" s="5"/>
      <c r="L103" s="54"/>
      <c r="M103" s="54"/>
      <c r="N103" s="6"/>
      <c r="O103" s="4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s="7" customFormat="1" x14ac:dyDescent="0.35">
      <c r="A104" s="5"/>
      <c r="B104" s="5"/>
      <c r="C104" s="5"/>
      <c r="D104" s="53"/>
      <c r="E104" s="53"/>
      <c r="F104" s="53"/>
      <c r="G104" s="5"/>
      <c r="H104" s="5"/>
      <c r="I104" s="4"/>
      <c r="J104" s="5"/>
      <c r="K104" s="5"/>
      <c r="L104" s="54"/>
      <c r="M104" s="54"/>
      <c r="N104" s="6"/>
      <c r="O104" s="4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s="7" customFormat="1" x14ac:dyDescent="0.35">
      <c r="A105" s="5"/>
      <c r="B105" s="5"/>
      <c r="C105" s="5"/>
      <c r="D105" s="53"/>
      <c r="E105" s="53"/>
      <c r="F105" s="53"/>
      <c r="G105" s="5"/>
      <c r="H105" s="5"/>
      <c r="I105" s="4"/>
      <c r="J105" s="5"/>
      <c r="K105" s="5"/>
      <c r="L105" s="54"/>
      <c r="M105" s="54"/>
      <c r="N105" s="6"/>
      <c r="O105" s="4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s="7" customFormat="1" x14ac:dyDescent="0.35">
      <c r="A106" s="5"/>
      <c r="B106" s="5"/>
      <c r="C106" s="5"/>
      <c r="D106" s="53"/>
      <c r="E106" s="53"/>
      <c r="F106" s="53"/>
      <c r="G106" s="5"/>
      <c r="H106" s="5"/>
      <c r="I106" s="4"/>
      <c r="J106" s="5"/>
      <c r="K106" s="5"/>
      <c r="L106" s="54"/>
      <c r="M106" s="54"/>
      <c r="N106" s="6"/>
      <c r="O106" s="4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s="7" customFormat="1" x14ac:dyDescent="0.35">
      <c r="A107" s="5"/>
      <c r="B107" s="5"/>
      <c r="C107" s="5"/>
      <c r="D107" s="53"/>
      <c r="E107" s="53"/>
      <c r="F107" s="53"/>
      <c r="G107" s="5"/>
      <c r="H107" s="5"/>
      <c r="I107" s="4"/>
      <c r="J107" s="5"/>
      <c r="K107" s="5"/>
      <c r="L107" s="54"/>
      <c r="M107" s="54"/>
      <c r="N107" s="6"/>
      <c r="O107" s="4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s="7" customFormat="1" x14ac:dyDescent="0.35">
      <c r="A108" s="5"/>
      <c r="B108" s="5"/>
      <c r="C108" s="5"/>
      <c r="D108" s="53"/>
      <c r="E108" s="53"/>
      <c r="F108" s="53"/>
      <c r="G108" s="5"/>
      <c r="H108" s="5"/>
      <c r="I108" s="4"/>
      <c r="J108" s="5"/>
      <c r="K108" s="5"/>
      <c r="L108" s="54"/>
      <c r="M108" s="54"/>
      <c r="N108" s="6"/>
      <c r="O108" s="4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s="7" customFormat="1" x14ac:dyDescent="0.35">
      <c r="A109" s="5"/>
      <c r="B109" s="5"/>
      <c r="C109" s="5"/>
      <c r="D109" s="53"/>
      <c r="E109" s="53"/>
      <c r="F109" s="53"/>
      <c r="G109" s="5"/>
      <c r="H109" s="5"/>
      <c r="I109" s="4"/>
      <c r="J109" s="5"/>
      <c r="K109" s="5"/>
      <c r="L109" s="54"/>
      <c r="M109" s="54"/>
      <c r="N109" s="6"/>
      <c r="O109" s="4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s="7" customFormat="1" x14ac:dyDescent="0.35">
      <c r="A110" s="5"/>
      <c r="B110" s="5"/>
      <c r="C110" s="5"/>
      <c r="D110" s="53"/>
      <c r="E110" s="53"/>
      <c r="F110" s="53"/>
      <c r="G110" s="5"/>
      <c r="H110" s="5"/>
      <c r="I110" s="4"/>
      <c r="J110" s="5"/>
      <c r="K110" s="5"/>
      <c r="L110" s="54"/>
      <c r="M110" s="54"/>
      <c r="N110" s="6"/>
      <c r="O110" s="4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s="7" customFormat="1" x14ac:dyDescent="0.35">
      <c r="A111" s="5"/>
      <c r="B111" s="5"/>
      <c r="C111" s="5"/>
      <c r="D111" s="53"/>
      <c r="E111" s="53"/>
      <c r="F111" s="53"/>
      <c r="G111" s="5"/>
      <c r="H111" s="5"/>
      <c r="I111" s="4"/>
      <c r="J111" s="5"/>
      <c r="K111" s="5"/>
      <c r="L111" s="54"/>
      <c r="M111" s="54"/>
      <c r="N111" s="6"/>
      <c r="O111" s="4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s="7" customFormat="1" x14ac:dyDescent="0.35">
      <c r="A112" s="5"/>
      <c r="B112" s="5"/>
      <c r="C112" s="5"/>
      <c r="D112" s="53"/>
      <c r="E112" s="53"/>
      <c r="F112" s="53"/>
      <c r="G112" s="5"/>
      <c r="H112" s="5"/>
      <c r="I112" s="4"/>
      <c r="J112" s="5"/>
      <c r="K112" s="5"/>
      <c r="L112" s="54"/>
      <c r="M112" s="54"/>
      <c r="N112" s="6"/>
      <c r="O112" s="4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s="7" customFormat="1" x14ac:dyDescent="0.35">
      <c r="A113" s="5"/>
      <c r="B113" s="5"/>
      <c r="C113" s="5"/>
      <c r="D113" s="53"/>
      <c r="E113" s="53"/>
      <c r="F113" s="53"/>
      <c r="G113" s="5"/>
      <c r="H113" s="5"/>
      <c r="I113" s="4"/>
      <c r="J113" s="5"/>
      <c r="K113" s="5"/>
      <c r="L113" s="54"/>
      <c r="M113" s="54"/>
      <c r="N113" s="6"/>
      <c r="O113" s="4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s="7" customFormat="1" x14ac:dyDescent="0.35">
      <c r="A114" s="5"/>
      <c r="B114" s="5"/>
      <c r="C114" s="5"/>
      <c r="D114" s="53"/>
      <c r="E114" s="53"/>
      <c r="F114" s="53"/>
      <c r="G114" s="5"/>
      <c r="H114" s="5"/>
      <c r="I114" s="4"/>
      <c r="J114" s="5"/>
      <c r="K114" s="5"/>
      <c r="L114" s="54"/>
      <c r="M114" s="54"/>
      <c r="N114" s="6"/>
      <c r="O114" s="4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s="7" customFormat="1" x14ac:dyDescent="0.35">
      <c r="A115" s="5"/>
      <c r="B115" s="5"/>
      <c r="C115" s="5"/>
      <c r="D115" s="53"/>
      <c r="E115" s="53"/>
      <c r="F115" s="53"/>
      <c r="G115" s="5"/>
      <c r="H115" s="5"/>
      <c r="I115" s="4"/>
      <c r="J115" s="5"/>
      <c r="K115" s="5"/>
      <c r="L115" s="54"/>
      <c r="M115" s="54"/>
      <c r="N115" s="6"/>
      <c r="O115" s="4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s="7" customFormat="1" x14ac:dyDescent="0.35">
      <c r="A116" s="5"/>
      <c r="B116" s="5"/>
      <c r="C116" s="5"/>
      <c r="D116" s="53"/>
      <c r="E116" s="53"/>
      <c r="F116" s="53"/>
      <c r="G116" s="5"/>
      <c r="H116" s="5"/>
      <c r="I116" s="4"/>
      <c r="J116" s="5"/>
      <c r="K116" s="5"/>
      <c r="L116" s="54"/>
      <c r="M116" s="54"/>
      <c r="N116" s="6"/>
      <c r="O116" s="4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s="7" customFormat="1" x14ac:dyDescent="0.35">
      <c r="A117" s="5"/>
      <c r="B117" s="5"/>
      <c r="C117" s="5"/>
      <c r="D117" s="53"/>
      <c r="E117" s="53"/>
      <c r="F117" s="53"/>
      <c r="G117" s="5"/>
      <c r="H117" s="5"/>
      <c r="I117" s="4"/>
      <c r="J117" s="5"/>
      <c r="K117" s="5"/>
      <c r="L117" s="54"/>
      <c r="M117" s="54"/>
      <c r="N117" s="6"/>
      <c r="O117" s="4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s="7" customFormat="1" x14ac:dyDescent="0.35">
      <c r="A118" s="5"/>
      <c r="B118" s="4"/>
      <c r="C118" s="4"/>
      <c r="D118" s="52"/>
      <c r="E118" s="52"/>
      <c r="F118" s="52"/>
      <c r="G118" s="4"/>
      <c r="H118" s="4"/>
      <c r="I118" s="4"/>
      <c r="J118" s="5"/>
      <c r="K118" s="4"/>
      <c r="L118" s="6"/>
      <c r="M118" s="6"/>
      <c r="N118" s="6"/>
      <c r="O118" s="4"/>
      <c r="P118" s="5"/>
      <c r="Q118" s="5"/>
      <c r="R118" s="5"/>
      <c r="S118" s="5"/>
      <c r="T118" s="5"/>
      <c r="U118" s="4"/>
      <c r="V118" s="5"/>
      <c r="W118" s="5"/>
      <c r="X118" s="4"/>
      <c r="Y118" s="5"/>
    </row>
    <row r="119" spans="1:25" s="7" customFormat="1" x14ac:dyDescent="0.35">
      <c r="A119" s="5"/>
      <c r="B119" s="4"/>
      <c r="C119" s="4"/>
      <c r="D119" s="52"/>
      <c r="E119" s="52"/>
      <c r="F119" s="52"/>
      <c r="G119" s="4"/>
      <c r="H119" s="4"/>
      <c r="I119" s="4"/>
      <c r="J119" s="4"/>
      <c r="K119" s="4"/>
      <c r="L119" s="6"/>
      <c r="M119" s="6"/>
      <c r="N119" s="6"/>
      <c r="O119" s="4"/>
      <c r="P119" s="5"/>
      <c r="Q119" s="5"/>
      <c r="R119" s="5"/>
      <c r="S119" s="5"/>
      <c r="T119" s="5"/>
      <c r="U119" s="4"/>
      <c r="V119" s="5"/>
      <c r="W119" s="5"/>
      <c r="X119" s="4"/>
      <c r="Y119" s="5"/>
    </row>
    <row r="120" spans="1:25" s="7" customFormat="1" x14ac:dyDescent="0.35">
      <c r="A120" s="5"/>
      <c r="B120" s="4"/>
      <c r="C120" s="4"/>
      <c r="D120" s="52"/>
      <c r="E120" s="52"/>
      <c r="F120" s="52"/>
      <c r="G120" s="4"/>
      <c r="H120" s="4"/>
      <c r="I120" s="4"/>
      <c r="J120" s="4"/>
      <c r="K120" s="4"/>
      <c r="L120" s="6"/>
      <c r="M120" s="6"/>
      <c r="N120" s="6"/>
      <c r="O120" s="4"/>
      <c r="P120" s="5"/>
      <c r="Q120" s="5"/>
      <c r="R120" s="5"/>
      <c r="S120" s="5"/>
      <c r="T120" s="5"/>
      <c r="U120" s="4"/>
      <c r="V120" s="5"/>
      <c r="W120" s="5"/>
      <c r="X120" s="4"/>
      <c r="Y120" s="5"/>
    </row>
    <row r="121" spans="1:25" s="7" customFormat="1" x14ac:dyDescent="0.35">
      <c r="A121" s="5"/>
      <c r="B121" s="4"/>
      <c r="C121" s="4"/>
      <c r="D121" s="52"/>
      <c r="E121" s="52"/>
      <c r="F121" s="52"/>
      <c r="G121" s="4"/>
      <c r="H121" s="4"/>
      <c r="I121" s="4"/>
      <c r="J121" s="4"/>
      <c r="K121" s="4"/>
      <c r="L121" s="6"/>
      <c r="M121" s="6"/>
      <c r="N121" s="6"/>
      <c r="O121" s="4"/>
      <c r="P121" s="5"/>
      <c r="Q121" s="5"/>
      <c r="R121" s="5"/>
      <c r="S121" s="5"/>
      <c r="T121" s="5"/>
      <c r="U121" s="4"/>
      <c r="V121" s="5"/>
      <c r="W121" s="5"/>
      <c r="X121" s="4"/>
      <c r="Y121" s="5"/>
    </row>
    <row r="122" spans="1:25" s="7" customFormat="1" x14ac:dyDescent="0.35">
      <c r="A122" s="5"/>
      <c r="B122" s="4"/>
      <c r="C122" s="4"/>
      <c r="D122" s="52"/>
      <c r="E122" s="52"/>
      <c r="F122" s="52"/>
      <c r="G122" s="4"/>
      <c r="H122" s="4"/>
      <c r="I122" s="4"/>
      <c r="J122" s="4"/>
      <c r="K122" s="4"/>
      <c r="L122" s="6"/>
      <c r="M122" s="6"/>
      <c r="N122" s="6"/>
      <c r="O122" s="4"/>
      <c r="P122" s="5"/>
      <c r="Q122" s="5"/>
      <c r="R122" s="5"/>
      <c r="S122" s="5"/>
      <c r="T122" s="5"/>
      <c r="U122" s="4"/>
      <c r="V122" s="5"/>
      <c r="W122" s="5"/>
      <c r="X122" s="4"/>
      <c r="Y122" s="5"/>
    </row>
    <row r="123" spans="1:25" s="7" customFormat="1" x14ac:dyDescent="0.35">
      <c r="A123" s="5"/>
      <c r="B123" s="4"/>
      <c r="C123" s="4"/>
      <c r="D123" s="52"/>
      <c r="E123" s="52"/>
      <c r="F123" s="52"/>
      <c r="G123" s="4"/>
      <c r="H123" s="4"/>
      <c r="I123" s="4"/>
      <c r="J123" s="4"/>
      <c r="K123" s="4"/>
      <c r="L123" s="6"/>
      <c r="M123" s="6"/>
      <c r="N123" s="6"/>
      <c r="O123" s="4"/>
      <c r="P123" s="5"/>
      <c r="Q123" s="5"/>
      <c r="R123" s="5"/>
      <c r="S123" s="5"/>
      <c r="T123" s="5"/>
      <c r="U123" s="4"/>
      <c r="V123" s="5"/>
      <c r="W123" s="5"/>
      <c r="X123" s="4"/>
      <c r="Y123" s="5"/>
    </row>
    <row r="124" spans="1:25" s="7" customFormat="1" x14ac:dyDescent="0.35">
      <c r="A124" s="5"/>
      <c r="B124" s="4"/>
      <c r="C124" s="4"/>
      <c r="D124" s="52"/>
      <c r="E124" s="52"/>
      <c r="F124" s="52"/>
      <c r="G124" s="4"/>
      <c r="H124" s="4"/>
      <c r="I124" s="4"/>
      <c r="J124" s="4"/>
      <c r="K124" s="4"/>
      <c r="L124" s="6"/>
      <c r="M124" s="6"/>
      <c r="N124" s="6"/>
      <c r="O124" s="4"/>
      <c r="P124" s="5"/>
      <c r="Q124" s="5"/>
      <c r="R124" s="5"/>
      <c r="S124" s="5"/>
      <c r="T124" s="5"/>
      <c r="U124" s="4"/>
      <c r="V124" s="5"/>
      <c r="W124" s="5"/>
      <c r="X124" s="4"/>
      <c r="Y124" s="5"/>
    </row>
    <row r="125" spans="1:25" s="7" customFormat="1" ht="18.5" x14ac:dyDescent="0.45">
      <c r="Y125" s="11"/>
    </row>
  </sheetData>
  <conditionalFormatting sqref="F2:F65">
    <cfRule type="duplicateValues" dxfId="4" priority="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workbookViewId="0">
      <selection activeCell="G9" sqref="G9"/>
    </sheetView>
  </sheetViews>
  <sheetFormatPr defaultRowHeight="14.5" x14ac:dyDescent="0.35"/>
  <cols>
    <col min="4" max="4" width="8.1796875" bestFit="1" customWidth="1"/>
    <col min="5" max="5" width="10.7265625" bestFit="1" customWidth="1"/>
  </cols>
  <sheetData>
    <row r="1" spans="1:25" ht="72.5" x14ac:dyDescent="0.35">
      <c r="A1" s="27" t="s">
        <v>19</v>
      </c>
      <c r="B1" s="28" t="s">
        <v>3</v>
      </c>
      <c r="C1" s="27" t="s">
        <v>2</v>
      </c>
      <c r="D1" s="28" t="s">
        <v>21</v>
      </c>
      <c r="E1" s="28" t="s">
        <v>22</v>
      </c>
      <c r="F1" s="29" t="s">
        <v>89</v>
      </c>
      <c r="G1" s="28" t="s">
        <v>0</v>
      </c>
      <c r="H1" s="28" t="s">
        <v>1</v>
      </c>
      <c r="I1" s="30" t="s">
        <v>18</v>
      </c>
      <c r="J1" s="27" t="s">
        <v>4</v>
      </c>
      <c r="K1" s="27" t="s">
        <v>5</v>
      </c>
      <c r="L1" s="27" t="s">
        <v>6</v>
      </c>
      <c r="M1" s="27" t="s">
        <v>7</v>
      </c>
      <c r="N1" s="27" t="s">
        <v>8</v>
      </c>
      <c r="O1" s="27" t="s">
        <v>9</v>
      </c>
      <c r="P1" s="27" t="s">
        <v>10</v>
      </c>
      <c r="Q1" s="27" t="s">
        <v>11</v>
      </c>
      <c r="R1" s="27" t="s">
        <v>12</v>
      </c>
      <c r="S1" s="27" t="s">
        <v>13</v>
      </c>
      <c r="T1" s="27" t="s">
        <v>14</v>
      </c>
      <c r="U1" s="27" t="s">
        <v>15</v>
      </c>
      <c r="V1" s="27" t="s">
        <v>16</v>
      </c>
      <c r="W1" s="27" t="s">
        <v>23</v>
      </c>
      <c r="X1" s="27" t="s">
        <v>17</v>
      </c>
      <c r="Y1" s="27" t="s">
        <v>20</v>
      </c>
    </row>
    <row r="2" spans="1:25" x14ac:dyDescent="0.35">
      <c r="A2" s="32">
        <v>35</v>
      </c>
      <c r="B2" s="63" t="s">
        <v>130</v>
      </c>
      <c r="C2" s="63" t="s">
        <v>153</v>
      </c>
      <c r="D2" s="62" t="e">
        <v>#N/A</v>
      </c>
      <c r="E2" s="62">
        <v>45098</v>
      </c>
      <c r="F2" s="37" t="s">
        <v>58</v>
      </c>
      <c r="G2" s="37" t="s">
        <v>106</v>
      </c>
      <c r="H2" s="12" t="s">
        <v>157</v>
      </c>
      <c r="I2" s="35" t="s">
        <v>161</v>
      </c>
      <c r="J2" s="63">
        <v>101554</v>
      </c>
      <c r="K2" s="63">
        <v>101995</v>
      </c>
      <c r="L2" s="64">
        <v>0.35416666666666669</v>
      </c>
      <c r="M2" s="64">
        <v>0.95833333333333337</v>
      </c>
      <c r="N2" s="67">
        <v>0.60416666667151731</v>
      </c>
      <c r="O2" s="63">
        <v>441</v>
      </c>
      <c r="P2" s="63"/>
      <c r="Q2" s="63">
        <v>191</v>
      </c>
      <c r="R2" s="63"/>
      <c r="S2" s="63">
        <v>19</v>
      </c>
      <c r="T2" s="63">
        <v>4750</v>
      </c>
      <c r="U2" s="68"/>
      <c r="V2" s="32">
        <v>3629</v>
      </c>
      <c r="W2" s="66">
        <v>250</v>
      </c>
      <c r="X2" s="63"/>
      <c r="Y2" s="63">
        <v>8629</v>
      </c>
    </row>
    <row r="3" spans="1:25" x14ac:dyDescent="0.35">
      <c r="A3" s="32">
        <v>41</v>
      </c>
      <c r="B3" s="37" t="s">
        <v>130</v>
      </c>
      <c r="C3" s="63" t="s">
        <v>156</v>
      </c>
      <c r="D3" s="62" t="e">
        <v>#N/A</v>
      </c>
      <c r="E3" s="62">
        <v>45099</v>
      </c>
      <c r="F3" s="37" t="s">
        <v>64</v>
      </c>
      <c r="G3" s="37" t="s">
        <v>106</v>
      </c>
      <c r="H3" s="12" t="s">
        <v>157</v>
      </c>
      <c r="I3" s="35" t="s">
        <v>160</v>
      </c>
      <c r="J3" s="63">
        <v>101965</v>
      </c>
      <c r="K3" s="63">
        <v>102062</v>
      </c>
      <c r="L3" s="64">
        <v>0.25</v>
      </c>
      <c r="M3" s="64">
        <v>0.91666666666666663</v>
      </c>
      <c r="N3" s="67">
        <v>0.66666666666424135</v>
      </c>
      <c r="O3" s="63">
        <v>97</v>
      </c>
      <c r="P3" s="63">
        <v>8</v>
      </c>
      <c r="Q3" s="63">
        <v>17</v>
      </c>
      <c r="R3" s="63">
        <v>250</v>
      </c>
      <c r="S3" s="63">
        <v>20</v>
      </c>
      <c r="T3" s="63">
        <v>2600</v>
      </c>
      <c r="U3" s="68">
        <v>2000</v>
      </c>
      <c r="V3" s="32">
        <v>340</v>
      </c>
      <c r="W3" s="66"/>
      <c r="X3" s="63"/>
      <c r="Y3" s="63">
        <v>4940</v>
      </c>
    </row>
    <row r="4" spans="1:25" x14ac:dyDescent="0.35">
      <c r="A4" s="32">
        <v>52</v>
      </c>
      <c r="B4" s="63" t="s">
        <v>135</v>
      </c>
      <c r="C4" s="63" t="s">
        <v>148</v>
      </c>
      <c r="D4" s="62" t="e">
        <v>#N/A</v>
      </c>
      <c r="E4" s="62">
        <v>45101</v>
      </c>
      <c r="F4" s="37"/>
      <c r="G4" s="37" t="s">
        <v>121</v>
      </c>
      <c r="H4" s="12" t="s">
        <v>157</v>
      </c>
      <c r="I4" s="35" t="s">
        <v>159</v>
      </c>
      <c r="J4" s="63">
        <v>71027</v>
      </c>
      <c r="K4" s="63">
        <v>71054</v>
      </c>
      <c r="L4" s="64">
        <v>0.58333333333333337</v>
      </c>
      <c r="M4" s="64">
        <v>0.66666666666666663</v>
      </c>
      <c r="N4" s="67">
        <v>8.3333333328482695E-2</v>
      </c>
      <c r="O4" s="63">
        <v>27</v>
      </c>
      <c r="P4" s="63"/>
      <c r="Q4" s="63"/>
      <c r="R4" s="63"/>
      <c r="S4" s="63"/>
      <c r="T4" s="63">
        <v>900</v>
      </c>
      <c r="U4" s="68"/>
      <c r="V4" s="32"/>
      <c r="W4" s="66"/>
      <c r="X4" s="63"/>
      <c r="Y4" s="63">
        <v>900</v>
      </c>
    </row>
    <row r="5" spans="1:25" x14ac:dyDescent="0.35">
      <c r="A5" s="32">
        <v>55</v>
      </c>
      <c r="B5" s="63" t="s">
        <v>130</v>
      </c>
      <c r="C5" s="63" t="s">
        <v>138</v>
      </c>
      <c r="D5" s="62" t="e">
        <v>#N/A</v>
      </c>
      <c r="E5" s="62">
        <v>45103</v>
      </c>
      <c r="F5" s="37" t="s">
        <v>75</v>
      </c>
      <c r="G5" s="37" t="s">
        <v>122</v>
      </c>
      <c r="H5" s="12" t="s">
        <v>157</v>
      </c>
      <c r="I5" s="35" t="s">
        <v>160</v>
      </c>
      <c r="J5" s="63">
        <v>169425</v>
      </c>
      <c r="K5" s="63">
        <v>169481</v>
      </c>
      <c r="L5" s="64">
        <v>0.3125</v>
      </c>
      <c r="M5" s="64">
        <v>0.77083333333333337</v>
      </c>
      <c r="N5" s="67">
        <v>0.45833333333575865</v>
      </c>
      <c r="O5" s="63">
        <v>56</v>
      </c>
      <c r="P5" s="63">
        <v>3</v>
      </c>
      <c r="Q5" s="63"/>
      <c r="R5" s="63">
        <v>250</v>
      </c>
      <c r="S5" s="63"/>
      <c r="T5" s="63">
        <v>2600</v>
      </c>
      <c r="U5" s="68">
        <v>750</v>
      </c>
      <c r="V5" s="32"/>
      <c r="W5" s="66"/>
      <c r="X5" s="63"/>
      <c r="Y5" s="63">
        <v>3350</v>
      </c>
    </row>
  </sheetData>
  <conditionalFormatting sqref="F2:F5">
    <cfRule type="duplicateValues" dxfId="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opLeftCell="I1" workbookViewId="0">
      <selection activeCell="Y2" sqref="Y2:Y4"/>
    </sheetView>
  </sheetViews>
  <sheetFormatPr defaultRowHeight="14.5" x14ac:dyDescent="0.35"/>
  <cols>
    <col min="4" max="5" width="12" bestFit="1" customWidth="1"/>
    <col min="6" max="6" width="20.08984375" bestFit="1" customWidth="1"/>
  </cols>
  <sheetData>
    <row r="1" spans="1:25" ht="72.5" x14ac:dyDescent="0.35">
      <c r="A1" s="27" t="s">
        <v>19</v>
      </c>
      <c r="B1" s="28" t="s">
        <v>3</v>
      </c>
      <c r="C1" s="27" t="s">
        <v>2</v>
      </c>
      <c r="D1" s="28" t="s">
        <v>21</v>
      </c>
      <c r="E1" s="28" t="s">
        <v>22</v>
      </c>
      <c r="F1" s="28" t="s">
        <v>164</v>
      </c>
      <c r="G1" s="28" t="s">
        <v>0</v>
      </c>
      <c r="H1" s="28" t="s">
        <v>1</v>
      </c>
      <c r="I1" s="30" t="s">
        <v>18</v>
      </c>
      <c r="J1" s="27" t="s">
        <v>4</v>
      </c>
      <c r="K1" s="27" t="s">
        <v>5</v>
      </c>
      <c r="L1" s="27" t="s">
        <v>6</v>
      </c>
      <c r="M1" s="27" t="s">
        <v>7</v>
      </c>
      <c r="N1" s="27" t="s">
        <v>8</v>
      </c>
      <c r="O1" s="27" t="s">
        <v>9</v>
      </c>
      <c r="P1" s="27" t="s">
        <v>10</v>
      </c>
      <c r="Q1" s="27" t="s">
        <v>11</v>
      </c>
      <c r="R1" s="27" t="s">
        <v>12</v>
      </c>
      <c r="S1" s="27" t="s">
        <v>13</v>
      </c>
      <c r="T1" s="27" t="s">
        <v>14</v>
      </c>
      <c r="U1" s="27" t="s">
        <v>15</v>
      </c>
      <c r="V1" s="27" t="s">
        <v>16</v>
      </c>
      <c r="W1" s="27" t="s">
        <v>23</v>
      </c>
      <c r="X1" s="27" t="s">
        <v>17</v>
      </c>
      <c r="Y1" s="27" t="s">
        <v>20</v>
      </c>
    </row>
    <row r="2" spans="1:25" ht="16.5" x14ac:dyDescent="0.5">
      <c r="A2" s="32">
        <v>1</v>
      </c>
      <c r="B2" s="63" t="s">
        <v>133</v>
      </c>
      <c r="C2" s="63" t="s">
        <v>165</v>
      </c>
      <c r="D2" s="62">
        <v>45044</v>
      </c>
      <c r="E2" s="62">
        <v>45044</v>
      </c>
      <c r="F2" s="62" t="s">
        <v>166</v>
      </c>
      <c r="G2" s="60" t="s">
        <v>167</v>
      </c>
      <c r="H2" s="12" t="s">
        <v>157</v>
      </c>
      <c r="I2" s="32" t="s">
        <v>168</v>
      </c>
      <c r="J2" s="63">
        <v>234209</v>
      </c>
      <c r="K2" s="63">
        <v>234229</v>
      </c>
      <c r="L2" s="64">
        <v>0.375</v>
      </c>
      <c r="M2" s="64">
        <v>0.4375</v>
      </c>
      <c r="N2" s="67">
        <v>6.25E-2</v>
      </c>
      <c r="O2" s="63">
        <v>20</v>
      </c>
      <c r="P2" s="66"/>
      <c r="Q2" s="63"/>
      <c r="R2" s="63"/>
      <c r="S2" s="63"/>
      <c r="T2" s="63">
        <v>850</v>
      </c>
      <c r="U2" s="68"/>
      <c r="V2" s="32"/>
      <c r="W2" s="32"/>
      <c r="X2" s="63"/>
      <c r="Y2" s="69">
        <f>SUM(T2:X2)</f>
        <v>850</v>
      </c>
    </row>
    <row r="3" spans="1:25" x14ac:dyDescent="0.35">
      <c r="A3" s="63">
        <v>2</v>
      </c>
      <c r="B3" s="63" t="s">
        <v>131</v>
      </c>
      <c r="C3" s="63" t="s">
        <v>139</v>
      </c>
      <c r="D3" s="62">
        <v>44997</v>
      </c>
      <c r="E3" s="62">
        <v>44997</v>
      </c>
      <c r="F3" s="58" t="s">
        <v>169</v>
      </c>
      <c r="G3" s="65" t="s">
        <v>170</v>
      </c>
      <c r="H3" s="63" t="s">
        <v>157</v>
      </c>
      <c r="I3" s="63" t="s">
        <v>171</v>
      </c>
      <c r="J3" s="63">
        <v>158134</v>
      </c>
      <c r="K3" s="63">
        <v>158164</v>
      </c>
      <c r="L3" s="64">
        <v>0.89583333333333337</v>
      </c>
      <c r="M3" s="64">
        <v>0.98958333333333337</v>
      </c>
      <c r="N3" s="67">
        <v>9.375E-2</v>
      </c>
      <c r="O3" s="63">
        <v>30</v>
      </c>
      <c r="P3" s="57"/>
      <c r="Q3" s="57"/>
      <c r="R3" s="63"/>
      <c r="S3" s="63"/>
      <c r="T3" s="56">
        <v>750</v>
      </c>
      <c r="U3" s="63"/>
      <c r="V3" s="63"/>
      <c r="W3" s="62"/>
      <c r="X3" s="62"/>
      <c r="Y3" s="70">
        <f>SUM(T3:X3)</f>
        <v>750</v>
      </c>
    </row>
    <row r="4" spans="1:25" ht="49.5" x14ac:dyDescent="0.35">
      <c r="A4" s="63">
        <v>3</v>
      </c>
      <c r="B4" s="63" t="s">
        <v>133</v>
      </c>
      <c r="C4" s="63" t="s">
        <v>172</v>
      </c>
      <c r="D4" s="62">
        <v>44999</v>
      </c>
      <c r="E4" s="62">
        <v>44999</v>
      </c>
      <c r="F4" s="65" t="s">
        <v>173</v>
      </c>
      <c r="G4" s="71" t="s">
        <v>174</v>
      </c>
      <c r="H4" s="63" t="s">
        <v>157</v>
      </c>
      <c r="I4" s="63" t="s">
        <v>175</v>
      </c>
      <c r="J4" s="63">
        <v>188412</v>
      </c>
      <c r="K4" s="63">
        <v>188466</v>
      </c>
      <c r="L4" s="64">
        <v>0.33333333333333331</v>
      </c>
      <c r="M4" s="64">
        <v>0.875</v>
      </c>
      <c r="N4" s="67">
        <v>0.54166666666424135</v>
      </c>
      <c r="O4" s="63">
        <v>54</v>
      </c>
      <c r="P4" s="57">
        <v>5</v>
      </c>
      <c r="Q4" s="57"/>
      <c r="R4" s="63">
        <v>200</v>
      </c>
      <c r="S4" s="63"/>
      <c r="T4" s="56">
        <v>1800</v>
      </c>
      <c r="U4" s="63">
        <f>R4*P4</f>
        <v>1000</v>
      </c>
      <c r="V4" s="63"/>
      <c r="W4" s="62"/>
      <c r="X4" s="62"/>
      <c r="Y4" s="69">
        <f>SUM(T4:X4)</f>
        <v>2800</v>
      </c>
    </row>
    <row r="5" spans="1:25" x14ac:dyDescent="0.35">
      <c r="A5" s="32">
        <v>4</v>
      </c>
      <c r="B5" s="63" t="s">
        <v>176</v>
      </c>
      <c r="C5" s="63" t="s">
        <v>177</v>
      </c>
      <c r="D5" s="62">
        <v>45050</v>
      </c>
      <c r="E5" s="62">
        <v>45050</v>
      </c>
      <c r="F5" s="65"/>
      <c r="G5" s="72" t="s">
        <v>178</v>
      </c>
      <c r="H5" s="63" t="s">
        <v>158</v>
      </c>
      <c r="I5" s="32" t="s">
        <v>179</v>
      </c>
      <c r="J5" s="63">
        <v>299321</v>
      </c>
      <c r="K5" s="63">
        <v>299331</v>
      </c>
      <c r="L5" s="64">
        <v>0.29166666666666669</v>
      </c>
      <c r="M5" s="64">
        <v>0.54166666666666663</v>
      </c>
      <c r="N5" s="67">
        <v>0.25</v>
      </c>
      <c r="O5" s="63">
        <v>10</v>
      </c>
      <c r="P5" s="66"/>
      <c r="Q5" s="63"/>
      <c r="R5" s="63"/>
      <c r="S5" s="63"/>
      <c r="T5" s="63">
        <v>17500</v>
      </c>
      <c r="U5" s="68"/>
      <c r="V5" s="32"/>
      <c r="W5" s="32"/>
      <c r="X5" s="63"/>
      <c r="Y5" s="69">
        <v>17500</v>
      </c>
    </row>
    <row r="6" spans="1:25" x14ac:dyDescent="0.35">
      <c r="A6" s="32">
        <v>5</v>
      </c>
      <c r="B6" s="63" t="s">
        <v>176</v>
      </c>
      <c r="C6" s="63" t="s">
        <v>177</v>
      </c>
      <c r="D6" s="62">
        <v>45052</v>
      </c>
      <c r="E6" s="62">
        <v>45052</v>
      </c>
      <c r="F6" s="65"/>
      <c r="G6" s="72" t="s">
        <v>178</v>
      </c>
      <c r="H6" s="63" t="s">
        <v>158</v>
      </c>
      <c r="I6" s="32" t="s">
        <v>179</v>
      </c>
      <c r="J6" s="63">
        <v>299341</v>
      </c>
      <c r="K6" s="63">
        <v>299351</v>
      </c>
      <c r="L6" s="64">
        <v>0.29166666666666669</v>
      </c>
      <c r="M6" s="64">
        <v>0.54166666666666663</v>
      </c>
      <c r="N6" s="67">
        <v>0.25</v>
      </c>
      <c r="O6" s="63">
        <v>10</v>
      </c>
      <c r="P6" s="66"/>
      <c r="Q6" s="63"/>
      <c r="R6" s="63"/>
      <c r="S6" s="63"/>
      <c r="T6" s="63">
        <v>12500</v>
      </c>
      <c r="U6" s="68"/>
      <c r="V6" s="32"/>
      <c r="W6" s="32"/>
      <c r="X6" s="63"/>
      <c r="Y6" s="69">
        <v>12500</v>
      </c>
    </row>
    <row r="7" spans="1:25" x14ac:dyDescent="0.35">
      <c r="A7" s="32">
        <v>6</v>
      </c>
      <c r="B7" s="63" t="s">
        <v>176</v>
      </c>
      <c r="C7" s="63" t="s">
        <v>177</v>
      </c>
      <c r="D7" s="62">
        <v>45053</v>
      </c>
      <c r="E7" s="62">
        <v>45053</v>
      </c>
      <c r="F7" s="65"/>
      <c r="G7" s="72" t="s">
        <v>178</v>
      </c>
      <c r="H7" s="63" t="s">
        <v>158</v>
      </c>
      <c r="I7" s="32" t="s">
        <v>179</v>
      </c>
      <c r="J7" s="63">
        <v>299351</v>
      </c>
      <c r="K7" s="63">
        <v>299361</v>
      </c>
      <c r="L7" s="64">
        <v>0.29166666666666669</v>
      </c>
      <c r="M7" s="64">
        <v>0.54166666666666663</v>
      </c>
      <c r="N7" s="67">
        <v>0.25</v>
      </c>
      <c r="O7" s="63">
        <v>10</v>
      </c>
      <c r="P7" s="66"/>
      <c r="Q7" s="63"/>
      <c r="R7" s="63"/>
      <c r="S7" s="63"/>
      <c r="T7" s="63">
        <v>12500</v>
      </c>
      <c r="U7" s="68"/>
      <c r="V7" s="32"/>
      <c r="W7" s="32"/>
      <c r="X7" s="63"/>
      <c r="Y7" s="69">
        <v>12500</v>
      </c>
    </row>
    <row r="8" spans="1:25" ht="23.5" x14ac:dyDescent="0.55000000000000004">
      <c r="A8" s="32">
        <v>7</v>
      </c>
      <c r="B8" s="63" t="s">
        <v>176</v>
      </c>
      <c r="C8" s="63" t="s">
        <v>177</v>
      </c>
      <c r="D8" s="62">
        <v>45054</v>
      </c>
      <c r="E8" s="62">
        <v>45054</v>
      </c>
      <c r="F8" s="65"/>
      <c r="G8" s="72" t="s">
        <v>178</v>
      </c>
      <c r="H8" s="63" t="s">
        <v>158</v>
      </c>
      <c r="I8" s="32" t="s">
        <v>179</v>
      </c>
      <c r="J8" s="63">
        <v>299361</v>
      </c>
      <c r="K8" s="63">
        <v>299371</v>
      </c>
      <c r="L8" s="64">
        <v>0.29166666666666669</v>
      </c>
      <c r="M8" s="64">
        <v>0.54166666666666663</v>
      </c>
      <c r="N8" s="67">
        <v>0.25</v>
      </c>
      <c r="O8" s="63">
        <v>10</v>
      </c>
      <c r="P8" s="66"/>
      <c r="Q8" s="63"/>
      <c r="R8" s="63"/>
      <c r="S8" s="63"/>
      <c r="T8" s="63">
        <v>12500</v>
      </c>
      <c r="U8" s="68"/>
      <c r="V8" s="66"/>
      <c r="W8" s="66"/>
      <c r="X8" s="39"/>
      <c r="Y8" s="69">
        <v>12500</v>
      </c>
    </row>
    <row r="9" spans="1:25" x14ac:dyDescent="0.35">
      <c r="A9" s="32">
        <v>8</v>
      </c>
      <c r="B9" s="63" t="s">
        <v>176</v>
      </c>
      <c r="C9" s="63" t="s">
        <v>177</v>
      </c>
      <c r="D9" s="62">
        <v>45055</v>
      </c>
      <c r="E9" s="62">
        <v>45055</v>
      </c>
      <c r="F9" s="65"/>
      <c r="G9" s="72" t="s">
        <v>178</v>
      </c>
      <c r="H9" s="63" t="s">
        <v>158</v>
      </c>
      <c r="I9" s="32" t="s">
        <v>179</v>
      </c>
      <c r="J9" s="63">
        <v>299371</v>
      </c>
      <c r="K9" s="63">
        <v>299381</v>
      </c>
      <c r="L9" s="64">
        <v>0.29166666666666669</v>
      </c>
      <c r="M9" s="64">
        <v>0.54166666666666663</v>
      </c>
      <c r="N9" s="67">
        <v>0.25</v>
      </c>
      <c r="O9" s="63">
        <v>10</v>
      </c>
      <c r="P9" s="66"/>
      <c r="Q9" s="63"/>
      <c r="R9" s="63"/>
      <c r="S9" s="63"/>
      <c r="T9" s="63">
        <v>12500</v>
      </c>
      <c r="U9" s="68"/>
      <c r="V9" s="66"/>
      <c r="W9" s="66"/>
      <c r="X9" s="63"/>
      <c r="Y9" s="69">
        <v>12500</v>
      </c>
    </row>
    <row r="10" spans="1:25" x14ac:dyDescent="0.35">
      <c r="A10" s="32">
        <v>9</v>
      </c>
      <c r="B10" s="63" t="s">
        <v>176</v>
      </c>
      <c r="C10" s="63" t="s">
        <v>177</v>
      </c>
      <c r="D10" s="62">
        <v>45056</v>
      </c>
      <c r="E10" s="62">
        <v>45056</v>
      </c>
      <c r="F10" s="65"/>
      <c r="G10" s="72" t="s">
        <v>178</v>
      </c>
      <c r="H10" s="63" t="s">
        <v>158</v>
      </c>
      <c r="I10" s="32" t="s">
        <v>179</v>
      </c>
      <c r="J10" s="63">
        <v>299381</v>
      </c>
      <c r="K10" s="63">
        <v>299391</v>
      </c>
      <c r="L10" s="64">
        <v>0.29166666666666669</v>
      </c>
      <c r="M10" s="64">
        <v>0.54166666666666663</v>
      </c>
      <c r="N10" s="67">
        <v>0.25</v>
      </c>
      <c r="O10" s="63">
        <v>10</v>
      </c>
      <c r="P10" s="66"/>
      <c r="Q10" s="63"/>
      <c r="R10" s="63"/>
      <c r="S10" s="63"/>
      <c r="T10" s="63">
        <v>12500</v>
      </c>
      <c r="U10" s="68"/>
      <c r="V10" s="66"/>
      <c r="W10" s="66"/>
      <c r="X10" s="63"/>
      <c r="Y10" s="73">
        <v>12500</v>
      </c>
    </row>
    <row r="11" spans="1:25" x14ac:dyDescent="0.35">
      <c r="A11" s="32">
        <v>10</v>
      </c>
      <c r="B11" s="63" t="s">
        <v>135</v>
      </c>
      <c r="C11" s="63" t="s">
        <v>148</v>
      </c>
      <c r="D11" s="62" t="e">
        <f>VLOOKUP(F11,[1]Sheet1!$B:$C,2,0)</f>
        <v>#N/A</v>
      </c>
      <c r="E11" s="62">
        <v>45101</v>
      </c>
      <c r="F11" s="37"/>
      <c r="G11" s="37" t="s">
        <v>121</v>
      </c>
      <c r="H11" s="12" t="s">
        <v>157</v>
      </c>
      <c r="I11" s="35" t="s">
        <v>159</v>
      </c>
      <c r="J11" s="63">
        <v>71027</v>
      </c>
      <c r="K11" s="63">
        <v>71054</v>
      </c>
      <c r="L11" s="64">
        <v>0.58333333333333337</v>
      </c>
      <c r="M11" s="64">
        <v>0.66666666666666663</v>
      </c>
      <c r="N11" s="67">
        <v>8.3333333328482695E-2</v>
      </c>
      <c r="O11" s="63">
        <v>27</v>
      </c>
      <c r="P11" s="63"/>
      <c r="Q11" s="63"/>
      <c r="R11" s="63"/>
      <c r="S11" s="63"/>
      <c r="T11" s="63">
        <v>900</v>
      </c>
      <c r="U11" s="68"/>
      <c r="V11" s="32"/>
      <c r="W11" s="66"/>
      <c r="X11" s="63"/>
      <c r="Y11" s="63">
        <f t="shared" ref="Y11" si="0">SUM(T11:X11)</f>
        <v>900</v>
      </c>
    </row>
  </sheetData>
  <conditionalFormatting sqref="F2">
    <cfRule type="duplicateValues" dxfId="2" priority="3" stopIfTrue="1"/>
  </conditionalFormatting>
  <conditionalFormatting sqref="F3:F4">
    <cfRule type="duplicateValues" dxfId="1" priority="2" stopIfTrue="1"/>
  </conditionalFormatting>
  <conditionalFormatting sqref="F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Billed</vt:lpstr>
      <vt:lpstr>Pending June</vt:lpstr>
      <vt:lpstr>Pending May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2023-07-20T13:19:28Z</dcterms:modified>
</cp:coreProperties>
</file>